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6"/>
  </bookViews>
  <sheets>
    <sheet name="ДиспI и проф" sheetId="1" r:id="rId1"/>
    <sheet name="проф несов" sheetId="2" r:id="rId2"/>
    <sheet name="КТ" sheetId="3" r:id="rId3"/>
    <sheet name="МРТ" sheetId="4" r:id="rId4"/>
    <sheet name="НП" sheetId="5" r:id="rId5"/>
    <sheet name="КС" sheetId="8" r:id="rId6"/>
    <sheet name="СМП тромб" sheetId="9" r:id="rId7"/>
  </sheets>
  <calcPr calcId="125725"/>
</workbook>
</file>

<file path=xl/calcChain.xml><?xml version="1.0" encoding="utf-8"?>
<calcChain xmlns="http://schemas.openxmlformats.org/spreadsheetml/2006/main">
  <c r="C16" i="8"/>
  <c r="C15"/>
  <c r="C14"/>
  <c r="C13"/>
  <c r="C12"/>
  <c r="C11"/>
  <c r="C10"/>
  <c r="C9"/>
  <c r="C8"/>
  <c r="C6"/>
  <c r="C5"/>
  <c r="C19"/>
  <c r="C18"/>
  <c r="C17"/>
  <c r="E8" i="3" l="1"/>
  <c r="C58" i="2" l="1"/>
</calcChain>
</file>

<file path=xl/sharedStrings.xml><?xml version="1.0" encoding="utf-8"?>
<sst xmlns="http://schemas.openxmlformats.org/spreadsheetml/2006/main" count="229" uniqueCount="176">
  <si>
    <t>Диспансеризация и профилактические осмотры взрослого населения (комплексные посещения)</t>
  </si>
  <si>
    <t>Наименование медицинской организации</t>
  </si>
  <si>
    <t>Диспансеризация  1 этап на 2020 год</t>
  </si>
  <si>
    <t>Профилактические осмотры взрослого населения на 2020 год</t>
  </si>
  <si>
    <t>План на 2020 год</t>
  </si>
  <si>
    <t>Всего</t>
  </si>
  <si>
    <t>Итого</t>
  </si>
  <si>
    <t>ГБУЗ "Районная больница с. Агаповка"</t>
  </si>
  <si>
    <t xml:space="preserve">ГБУЗ "Районная больница с.Аргаяш" </t>
  </si>
  <si>
    <t xml:space="preserve">ГБУЗ "Районная больница г.Аша" </t>
  </si>
  <si>
    <t>ГБУЗ "Районная больница п.Бреды"</t>
  </si>
  <si>
    <t>ГБУЗ "Районная больница с.Варна"</t>
  </si>
  <si>
    <t>ГБУЗ  "Районная больница г.Верхнеуральск"</t>
  </si>
  <si>
    <t>ГБУЗ  "Городская больница г.Верхний Уфалей"</t>
  </si>
  <si>
    <t>ГБУЗ "Городская больница № 1 г.Еманжелинск"</t>
  </si>
  <si>
    <t>ГБУЗ "Районная больница с.Еткуль"</t>
  </si>
  <si>
    <t>ГБУЗ  "Городская больница г.Златоуст"</t>
  </si>
  <si>
    <t>НУЗ  "Отделенческая больница на станции Златоуст открытого акционерного общества "Российские железные дороги"</t>
  </si>
  <si>
    <t>ГБУЗ  "Городская больница г.Карабаш"</t>
  </si>
  <si>
    <t>МУЗ "Карталинская городская больница"</t>
  </si>
  <si>
    <t>НУЗ  "Узловая больница на станции Карталы открытого 
акционерного общества "Российские железные дороги"</t>
  </si>
  <si>
    <t>ГБУЗ "Районная больница г.Касли"</t>
  </si>
  <si>
    <t>ГБУЗ  "Районная больница г.Катав-Ивановск"</t>
  </si>
  <si>
    <t>ГБУЗ  "Районная больница с.Кизильское"</t>
  </si>
  <si>
    <t>ГБУЗ  "Городская больница № 1 г.Копейск"</t>
  </si>
  <si>
    <t>ГБУЗ  "Городская больница № 3 г.Копейск"</t>
  </si>
  <si>
    <t>ГБУЗ  "Городская больница №1 г.Коркино"</t>
  </si>
  <si>
    <t>ГБУЗ  "Городская больница № 2 г.Коркино"</t>
  </si>
  <si>
    <t>ГБУЗ  "Городская больница № 3 г.Коркино"</t>
  </si>
  <si>
    <t>МУ  "Красноармейская центральная районная больница"</t>
  </si>
  <si>
    <t>ГБУЗ  "Районная больница с.Кунашак"</t>
  </si>
  <si>
    <t>ГБУЗ  "Районная больница г.Куса"</t>
  </si>
  <si>
    <t>ГБУЗ  "Городская больница им. А.П. Силаева г.Кыштым"</t>
  </si>
  <si>
    <t>ГБУЗ  "Областная больница" рабочего поселка Локомотивный</t>
  </si>
  <si>
    <t>ГАУЗ  "Городская больница № 1 им. Г.И. Дробышева г.Магнитогорск"</t>
  </si>
  <si>
    <t>ГАУЗ  "Городская больница № 2 г. Магнитогорск"</t>
  </si>
  <si>
    <t>ГАУЗ  "Городская больница № 3 г.Магнитогорск"</t>
  </si>
  <si>
    <t>АНО "Центральная клиническая медико-санитарная часть"</t>
  </si>
  <si>
    <t>ГБУЗ  "Городская больница № 1 имени Г.К. Маврицкого г.Миасс"</t>
  </si>
  <si>
    <t>ГБУЗ  "Городская больница № 2 г.Миасс"</t>
  </si>
  <si>
    <t>ГБУЗ  "Городская больница № 3 г.Миасс"</t>
  </si>
  <si>
    <t>ГБУЗ  "Районная больница с.Фершампенуаз"</t>
  </si>
  <si>
    <t>ГБУЗ  "Районная больница г.Нязепетровск"</t>
  </si>
  <si>
    <t>ФГБУЗ  "Клиническая больница № 71 
Федерального медико-биологического агентства"</t>
  </si>
  <si>
    <t>МУЗ  "Октябрьская центральная районная больница"</t>
  </si>
  <si>
    <t>ГБУЗ  "Городская больница г.Пласт"</t>
  </si>
  <si>
    <t xml:space="preserve">ГБУЗ  "Районная больница г.Сатка" </t>
  </si>
  <si>
    <t>ФГБУЗ  "Центральная медико-санитарная часть № 15 Федерального медико-биологического агентства"</t>
  </si>
  <si>
    <t>ГБУЗ  "Районная больница с. Долгодеревенское"</t>
  </si>
  <si>
    <t>ФГБУЗ   "Медико-санитарная часть № 72
Федерального медико-биологического агентства"</t>
  </si>
  <si>
    <t>ГБУЗ  "Областная больница г.Троицк"</t>
  </si>
  <si>
    <t>ГБУЗ  "Районная больница п.Увельский"</t>
  </si>
  <si>
    <t>ГБУЗ   "Районная больница с.Уйское"</t>
  </si>
  <si>
    <t>ФГБУЗ  "Медико-санитарная часть № 162
Федерального медико-биологического агентства"</t>
  </si>
  <si>
    <t>ГБУЗ  "Областная больница г.Чебаркуль"</t>
  </si>
  <si>
    <t xml:space="preserve">ГБУЗ  "Районная больница с.Чесма" </t>
  </si>
  <si>
    <t>ГБУЗ  "Городская больница г.Южноуральск"</t>
  </si>
  <si>
    <t>ГБУЗ  "Областная клиническая больница № 2"</t>
  </si>
  <si>
    <t>ГБУЗ  "Областная клиническая больница № 3"</t>
  </si>
  <si>
    <t>ГБУЗ  "Челябинский областной клинический терапевтический 
госпиталь для ветеранов войн"</t>
  </si>
  <si>
    <t xml:space="preserve">МАУЗ   Городская клиническая больница № 11 </t>
  </si>
  <si>
    <t>МБУЗ  "Городская клиническая больница № 2"</t>
  </si>
  <si>
    <t>МБУЗ   Городская клиническая больница № 6 (с учетом ГКП № 7)</t>
  </si>
  <si>
    <t>МАУЗ  Городская клиническая больница № 9</t>
  </si>
  <si>
    <t>МБУЗ  "Городская клиническая поликлиника № 8"</t>
  </si>
  <si>
    <t xml:space="preserve">МАУЗ  Ордена Знак Почета Городская клиническая больница № 8  </t>
  </si>
  <si>
    <t>МАУЗ  Ордена Трудового Красного Знамени городская клиническая больница № 1</t>
  </si>
  <si>
    <t>МБУЗ  Городская клиническая больница № 5</t>
  </si>
  <si>
    <t>МБУЗ  Городская клиническая поликлиника № 5</t>
  </si>
  <si>
    <t>НУЗ   "Дорожная клиническая больница на станции Челябинск 
открытого акционерного общества "Российские железные дороги"</t>
  </si>
  <si>
    <t>ООО  "Полимедика Челябинск"</t>
  </si>
  <si>
    <t>Профосмотры детей (комплексные посещения)</t>
  </si>
  <si>
    <t>№ 
п/п</t>
  </si>
  <si>
    <t>Территория</t>
  </si>
  <si>
    <t>Уточненный план на 2020 год</t>
  </si>
  <si>
    <t>МУЗ Агаповская ЦРБ администрации Агаповского муниципального района</t>
  </si>
  <si>
    <t>ГБУЗ "Районная больница с.Аргаяш"</t>
  </si>
  <si>
    <t>ГБУЗ "Районная больница г. Аша"</t>
  </si>
  <si>
    <t>ГБУЗ "Районная больница п. Бреды"</t>
  </si>
  <si>
    <t>ГБУЗ "Районная больница с. Варна"</t>
  </si>
  <si>
    <t>ГБУЗ "Районная больница г. Верхнеуральск"</t>
  </si>
  <si>
    <t>ГБУЗ "Городская больница г. Верхний Уфалей"</t>
  </si>
  <si>
    <t>ГБУЗ "ГБ № 1 г. Еманжелинск"</t>
  </si>
  <si>
    <t>ГБУЗ "ГДБ г. Златоуст"</t>
  </si>
  <si>
    <t>ГБУЗ "Городская больница г. Златоуст"</t>
  </si>
  <si>
    <t>ГБУЗ "Городская больница г. Карабаш"</t>
  </si>
  <si>
    <t>ГБУЗ "Областная больница" рабочего поселка Локомотивный</t>
  </si>
  <si>
    <t>Карталинская горбольница</t>
  </si>
  <si>
    <t>Каслинский р-н</t>
  </si>
  <si>
    <t>ГБУЗ "Районная больница г. Катав-Ивановск"</t>
  </si>
  <si>
    <t>ГБУЗ "Районная больница с.Кизильское"</t>
  </si>
  <si>
    <t>ГБУЗ "ГДП № 1 г.Копейск"</t>
  </si>
  <si>
    <t>ГБУЗ "Городская больница № 3 г.Копейск"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</si>
  <si>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</si>
  <si>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</si>
  <si>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</si>
  <si>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МУ "Красноармейская ЦРБ"</t>
  </si>
  <si>
    <t>ГБУЗ "Районная больница с.Кунашак"</t>
  </si>
  <si>
    <t>ГБУЗ "Районная больница г.Куса"</t>
  </si>
  <si>
    <t>ГБУЗ "Городская больница им.А.П.Силаева г. Кыштым"</t>
  </si>
  <si>
    <t>Магнитогорск</t>
  </si>
  <si>
    <t>ГАУЗ "ЦОМиД г. Магнитогорск"</t>
  </si>
  <si>
    <t>ГБУЗ "ГДП г. Миасс"</t>
  </si>
  <si>
    <t>ГБУЗ "Районная больница с. Фершампенуаз"</t>
  </si>
  <si>
    <t>ГБУЗ "Районная больница г.Нязепетровск"</t>
  </si>
  <si>
    <t>ФГБУЗ КБ № 71 ФМБА России</t>
  </si>
  <si>
    <t>ГБУЗ "Районная больница с.Октябрьское"</t>
  </si>
  <si>
    <t>ГБУЗ "Городская больница г.Пласт"</t>
  </si>
  <si>
    <t>Саткинский р-н</t>
  </si>
  <si>
    <t>ГБУЗ "Районная больница г.Сатка"</t>
  </si>
  <si>
    <t>ФГБУЗ ЦМСЧ № 15 ФМБА России</t>
  </si>
  <si>
    <t>ГБУЗ "Районная больница с.Долгодеревенское"</t>
  </si>
  <si>
    <t>ФГБУЗ МСЧ № 72 ФМБА России</t>
  </si>
  <si>
    <t>Троицкий р-н</t>
  </si>
  <si>
    <t>ГБУЗ "Областная больница г.Троицк"</t>
  </si>
  <si>
    <t>ГБУЗ "Районная больница п.Увельский"</t>
  </si>
  <si>
    <t>ГБУЗ "Районная больница с. Уйское"</t>
  </si>
  <si>
    <t>ФГБУЗ МСЧ № 162 ФМБА России</t>
  </si>
  <si>
    <t>ГБУЗ "Областная больница г. Чебаркуль"</t>
  </si>
  <si>
    <t>Челябинск</t>
  </si>
  <si>
    <t>ГБУЗ "ОКБ № 2"</t>
  </si>
  <si>
    <t>МАУЗ ДГКБ № 1</t>
  </si>
  <si>
    <t>МАУЗ ДГКБ № 8</t>
  </si>
  <si>
    <t>МАУЗ ДГКП № 8</t>
  </si>
  <si>
    <t>МАУЗ "ДГКП № 9"</t>
  </si>
  <si>
    <t>МАУЗ ДГП № 4</t>
  </si>
  <si>
    <t>МБУЗ ДГКБ № 7</t>
  </si>
  <si>
    <t>МБУЗ "ДГКП № 1"</t>
  </si>
  <si>
    <t>МБУЗ ДГП № 6</t>
  </si>
  <si>
    <t>Челябинская область</t>
  </si>
  <si>
    <t>ГБУЗ ЧОДКБ</t>
  </si>
  <si>
    <t>ГБУЗ "Районная больница с.Чесма"</t>
  </si>
  <si>
    <t>ГБУЗ "Городская больница г. Южноуральск"</t>
  </si>
  <si>
    <t/>
  </si>
  <si>
    <t>Исполнение объемов МП за апрель 2020 года</t>
  </si>
  <si>
    <t>Компьютерная томография</t>
  </si>
  <si>
    <t>№ пп</t>
  </si>
  <si>
    <t>Необходимо для работы в мае добавить исследования</t>
  </si>
  <si>
    <t>ГАУЗ "Городская больница № 3 г. Магнитогорск"</t>
  </si>
  <si>
    <t>ГБУЗ "ОКБ № 3"</t>
  </si>
  <si>
    <t>МАУЗ ОТКЗ ГКБ № 1</t>
  </si>
  <si>
    <t>НУЗ "Дорожная клиническая больница на ст.Челябинск ОАО "РЖД"</t>
  </si>
  <si>
    <t>ГБУЗ "ЧОКБ"</t>
  </si>
  <si>
    <t>(+)</t>
  </si>
  <si>
    <t>(-)</t>
  </si>
  <si>
    <t>* - медицинские организации, у которых план апреля меньше факта не принятого к оплате за предыдущие периоды (снятия по превышению плана за предыдущий период (январь-март))</t>
  </si>
  <si>
    <t>Магнитно-резонансная томография</t>
  </si>
  <si>
    <t>ООО "Эм Эр Ай Клиник"</t>
  </si>
  <si>
    <t>ООО "МРТ-Эксперт Челябинск"</t>
  </si>
  <si>
    <t>ГБУЗ "Районная больница с.Агаповка"</t>
  </si>
  <si>
    <t>ГБУЗ "ГБ № 1 г. Миасс"</t>
  </si>
  <si>
    <t>ГБУЗ "ГБ № 2 г.Миасс"</t>
  </si>
  <si>
    <t>МАУЗ ГКБ № 11</t>
  </si>
  <si>
    <t>МАУЗ ГКБ № 2</t>
  </si>
  <si>
    <t>МБУЗ ГКБ № 5</t>
  </si>
  <si>
    <t>МБУЗ ГКП № 5</t>
  </si>
  <si>
    <t>ООО "Полимедика Челябинск"</t>
  </si>
  <si>
    <t>в т.ч. ВОВ</t>
  </si>
  <si>
    <t>Неотложная медицинская помощь</t>
  </si>
  <si>
    <t>№</t>
  </si>
  <si>
    <t>ГБУЗ "Районная больница с. Чесма"</t>
  </si>
  <si>
    <t>НУЗ ДКБ на ст. Челябинск ОАО РЖД</t>
  </si>
  <si>
    <t>ГБУЗ "ЧОКЦО и ЯМ"</t>
  </si>
  <si>
    <t>ГБУЗ "ЧОКПТД"</t>
  </si>
  <si>
    <t>ГБУЗ "Районная больница с. Долгодеревенское"</t>
  </si>
  <si>
    <t>ГБУЗ "Городская больница г. Нязепетровск"</t>
  </si>
  <si>
    <t>ГБУЗ "Городская больница г. Пласт</t>
  </si>
  <si>
    <t>ГБУЗ "Районная больница г.Верхнеуральск"</t>
  </si>
  <si>
    <t>ГБУЗ "Городская детская больница г.Коркино"</t>
  </si>
  <si>
    <t>Случаи госпитализации</t>
  </si>
  <si>
    <t>Изменения в распределении объемов медицинской помощи между медицинскими организациями на 2020 год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</si>
  <si>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19.05.2020 № 8</t>
  </si>
  <si>
    <t>АНО "ЦКМСЧ"</t>
  </si>
  <si>
    <t>Круглосуточный стационар (без ВМП, ВИЧ, реабилитации)</t>
  </si>
  <si>
    <t>вызовы</t>
  </si>
  <si>
    <t>Скорая медицинская помощь с проведением тромболизиса</t>
  </si>
</sst>
</file>

<file path=xl/styles.xml><?xml version="1.0" encoding="utf-8"?>
<styleSheet xmlns="http://schemas.openxmlformats.org/spreadsheetml/2006/main">
  <numFmts count="2">
    <numFmt numFmtId="164" formatCode="#,##0.00000000000000000"/>
    <numFmt numFmtId="165" formatCode="#,##0.00000000000000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5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111">
    <xf numFmtId="0" fontId="0" fillId="0" borderId="0" xfId="0"/>
    <xf numFmtId="0" fontId="0" fillId="0" borderId="0" xfId="0" applyFill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0" fontId="1" fillId="0" borderId="1" xfId="0" quotePrefix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wrapText="1"/>
    </xf>
    <xf numFmtId="0" fontId="1" fillId="0" borderId="1" xfId="0" quotePrefix="1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14" fontId="2" fillId="0" borderId="0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3" fontId="1" fillId="0" borderId="0" xfId="0" applyNumberFormat="1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4" fontId="1" fillId="0" borderId="1" xfId="0" quotePrefix="1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2" fillId="0" borderId="1" xfId="0" quotePrefix="1" applyNumberFormat="1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4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horizontal="center" wrapText="1"/>
    </xf>
    <xf numFmtId="165" fontId="6" fillId="0" borderId="0" xfId="0" applyNumberFormat="1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6" fillId="0" borderId="4" xfId="0" applyFont="1" applyFill="1" applyBorder="1"/>
    <xf numFmtId="0" fontId="6" fillId="0" borderId="1" xfId="0" applyFont="1" applyFill="1" applyBorder="1"/>
    <xf numFmtId="0" fontId="6" fillId="0" borderId="0" xfId="0" applyFont="1" applyFill="1" applyBorder="1"/>
    <xf numFmtId="0" fontId="0" fillId="0" borderId="0" xfId="0" applyFont="1" applyFill="1"/>
    <xf numFmtId="0" fontId="0" fillId="0" borderId="2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1" xfId="0" applyFont="1" applyFill="1" applyBorder="1"/>
    <xf numFmtId="0" fontId="8" fillId="0" borderId="1" xfId="0" quotePrefix="1" applyFont="1" applyFill="1" applyBorder="1" applyAlignment="1">
      <alignment vertical="center"/>
    </xf>
    <xf numFmtId="0" fontId="8" fillId="0" borderId="1" xfId="0" quotePrefix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3" fontId="1" fillId="0" borderId="1" xfId="0" applyNumberFormat="1" applyFont="1" applyFill="1" applyBorder="1"/>
    <xf numFmtId="0" fontId="2" fillId="0" borderId="1" xfId="0" applyFont="1" applyFill="1" applyBorder="1"/>
    <xf numFmtId="0" fontId="2" fillId="0" borderId="0" xfId="0" applyFont="1" applyFill="1"/>
    <xf numFmtId="0" fontId="10" fillId="0" borderId="1" xfId="0" quotePrefix="1" applyFont="1" applyFill="1" applyBorder="1"/>
    <xf numFmtId="0" fontId="10" fillId="0" borderId="1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1" xfId="0" applyFont="1" applyFill="1" applyBorder="1"/>
    <xf numFmtId="0" fontId="8" fillId="0" borderId="1" xfId="0" quotePrefix="1" applyFont="1" applyFill="1" applyBorder="1"/>
    <xf numFmtId="0" fontId="8" fillId="0" borderId="1" xfId="0" quotePrefix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2" fontId="8" fillId="2" borderId="0" xfId="0" applyNumberFormat="1" applyFont="1" applyFill="1" applyAlignment="1">
      <alignment wrapText="1"/>
    </xf>
    <xf numFmtId="3" fontId="8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wrapText="1"/>
    </xf>
    <xf numFmtId="2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/>
    <xf numFmtId="1" fontId="8" fillId="2" borderId="0" xfId="0" applyNumberFormat="1" applyFont="1" applyFill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0" xfId="0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 wrapText="1"/>
    </xf>
    <xf numFmtId="0" fontId="8" fillId="0" borderId="1" xfId="0" quotePrefix="1" applyFont="1" applyBorder="1"/>
    <xf numFmtId="0" fontId="12" fillId="0" borderId="0" xfId="0" applyFont="1"/>
    <xf numFmtId="0" fontId="12" fillId="0" borderId="1" xfId="0" applyFont="1" applyBorder="1"/>
    <xf numFmtId="0" fontId="12" fillId="0" borderId="3" xfId="0" applyFont="1" applyBorder="1" applyAlignment="1">
      <alignment horizontal="center"/>
    </xf>
  </cellXfs>
  <cellStyles count="27">
    <cellStyle name="Обычный" xfId="0" builtinId="0"/>
    <cellStyle name="Обычный 145" xfId="2"/>
    <cellStyle name="Обычный 146" xfId="3"/>
    <cellStyle name="Обычный 24" xfId="4"/>
    <cellStyle name="Обычный 35" xfId="5"/>
    <cellStyle name="Обычный 38" xfId="6"/>
    <cellStyle name="Обычный 39" xfId="7"/>
    <cellStyle name="Обычный 40" xfId="8"/>
    <cellStyle name="Обычный 41" xfId="9"/>
    <cellStyle name="Обычный 42" xfId="10"/>
    <cellStyle name="Обычный 43" xfId="11"/>
    <cellStyle name="Обычный 44" xfId="12"/>
    <cellStyle name="Обычный 45" xfId="13"/>
    <cellStyle name="Обычный 46" xfId="14"/>
    <cellStyle name="Обычный 47" xfId="15"/>
    <cellStyle name="Обычный 48" xfId="16"/>
    <cellStyle name="Обычный 49" xfId="17"/>
    <cellStyle name="Обычный 50" xfId="18"/>
    <cellStyle name="Обычный 51" xfId="19"/>
    <cellStyle name="Обычный 52" xfId="20"/>
    <cellStyle name="Обычный 53" xfId="1"/>
    <cellStyle name="Обычный 54" xfId="21"/>
    <cellStyle name="Обычный 55" xfId="22"/>
    <cellStyle name="Обычный 56" xfId="23"/>
    <cellStyle name="Обычный 57" xfId="24"/>
    <cellStyle name="Обычный 58" xfId="25"/>
    <cellStyle name="Обычный 59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71"/>
  <sheetViews>
    <sheetView topLeftCell="A7" workbookViewId="0">
      <selection activeCell="A15" sqref="A15"/>
    </sheetView>
  </sheetViews>
  <sheetFormatPr defaultRowHeight="15"/>
  <cols>
    <col min="1" max="1" width="45.28515625" style="18" customWidth="1"/>
    <col min="2" max="3" width="14.85546875" style="19" customWidth="1"/>
    <col min="4" max="4" width="14.5703125" style="19" customWidth="1"/>
    <col min="5" max="16384" width="9.140625" style="1"/>
  </cols>
  <sheetData>
    <row r="1" spans="1:4" s="76" customFormat="1" ht="45.75" customHeight="1">
      <c r="A1" s="86" t="s">
        <v>171</v>
      </c>
      <c r="B1" s="86"/>
      <c r="C1" s="86"/>
      <c r="D1" s="86"/>
    </row>
    <row r="2" spans="1:4" s="76" customFormat="1" ht="30.75" customHeight="1">
      <c r="A2" s="86" t="s">
        <v>170</v>
      </c>
      <c r="B2" s="86"/>
      <c r="C2" s="86"/>
      <c r="D2" s="86"/>
    </row>
    <row r="3" spans="1:4" ht="34.5" customHeight="1">
      <c r="A3" s="77" t="s">
        <v>0</v>
      </c>
      <c r="B3" s="77"/>
      <c r="C3" s="77"/>
      <c r="D3" s="77"/>
    </row>
    <row r="4" spans="1:4" ht="16.5" customHeight="1">
      <c r="A4" s="78" t="s">
        <v>1</v>
      </c>
      <c r="B4" s="79" t="s">
        <v>2</v>
      </c>
      <c r="C4" s="80"/>
      <c r="D4" s="83" t="s">
        <v>3</v>
      </c>
    </row>
    <row r="5" spans="1:4" ht="15" customHeight="1">
      <c r="A5" s="78"/>
      <c r="B5" s="81"/>
      <c r="C5" s="82"/>
      <c r="D5" s="84"/>
    </row>
    <row r="6" spans="1:4" ht="46.5" customHeight="1">
      <c r="A6" s="78"/>
      <c r="B6" s="63" t="s">
        <v>5</v>
      </c>
      <c r="C6" s="63" t="s">
        <v>157</v>
      </c>
      <c r="D6" s="85"/>
    </row>
    <row r="7" spans="1:4">
      <c r="A7" s="3" t="s">
        <v>6</v>
      </c>
      <c r="B7" s="4">
        <v>519056</v>
      </c>
      <c r="C7" s="4">
        <v>1763</v>
      </c>
      <c r="D7" s="5">
        <v>149082</v>
      </c>
    </row>
    <row r="8" spans="1:4">
      <c r="A8" s="6" t="s">
        <v>7</v>
      </c>
      <c r="B8" s="2">
        <v>4443</v>
      </c>
      <c r="C8" s="2">
        <v>0</v>
      </c>
      <c r="D8" s="7">
        <v>1275</v>
      </c>
    </row>
    <row r="9" spans="1:4">
      <c r="A9" s="6" t="s">
        <v>8</v>
      </c>
      <c r="B9" s="2">
        <v>5619</v>
      </c>
      <c r="C9" s="2">
        <v>9</v>
      </c>
      <c r="D9" s="7">
        <v>1616</v>
      </c>
    </row>
    <row r="10" spans="1:4">
      <c r="A10" s="6" t="s">
        <v>9</v>
      </c>
      <c r="B10" s="2">
        <v>8328</v>
      </c>
      <c r="C10" s="2">
        <v>24</v>
      </c>
      <c r="D10" s="7">
        <v>2245</v>
      </c>
    </row>
    <row r="11" spans="1:4">
      <c r="A11" s="6" t="s">
        <v>10</v>
      </c>
      <c r="B11" s="2">
        <v>3433</v>
      </c>
      <c r="C11" s="2">
        <v>33</v>
      </c>
      <c r="D11" s="7">
        <v>945</v>
      </c>
    </row>
    <row r="12" spans="1:4">
      <c r="A12" s="6" t="s">
        <v>11</v>
      </c>
      <c r="B12" s="2">
        <v>3705</v>
      </c>
      <c r="C12" s="2">
        <v>11</v>
      </c>
      <c r="D12" s="7">
        <v>1049</v>
      </c>
    </row>
    <row r="13" spans="1:4">
      <c r="A13" s="6" t="s">
        <v>12</v>
      </c>
      <c r="B13" s="2">
        <v>4964</v>
      </c>
      <c r="C13" s="2">
        <v>5</v>
      </c>
      <c r="D13" s="7">
        <v>1426</v>
      </c>
    </row>
    <row r="14" spans="1:4">
      <c r="A14" s="6" t="s">
        <v>13</v>
      </c>
      <c r="B14" s="2">
        <v>4901</v>
      </c>
      <c r="C14" s="2">
        <v>7</v>
      </c>
      <c r="D14" s="7">
        <v>1380</v>
      </c>
    </row>
    <row r="15" spans="1:4">
      <c r="A15" s="6" t="s">
        <v>14</v>
      </c>
      <c r="B15" s="2">
        <v>6750</v>
      </c>
      <c r="C15" s="2">
        <v>22</v>
      </c>
      <c r="D15" s="7">
        <v>1916</v>
      </c>
    </row>
    <row r="16" spans="1:4">
      <c r="A16" s="6" t="s">
        <v>15</v>
      </c>
      <c r="B16" s="2">
        <v>3571</v>
      </c>
      <c r="C16" s="2">
        <v>7</v>
      </c>
      <c r="D16" s="7">
        <v>1013</v>
      </c>
    </row>
    <row r="17" spans="1:4">
      <c r="A17" s="6" t="s">
        <v>16</v>
      </c>
      <c r="B17" s="2">
        <v>20621</v>
      </c>
      <c r="C17" s="2">
        <v>51</v>
      </c>
      <c r="D17" s="7">
        <v>5717</v>
      </c>
    </row>
    <row r="18" spans="1:4" ht="39">
      <c r="A18" s="6" t="s">
        <v>17</v>
      </c>
      <c r="B18" s="2">
        <v>3551</v>
      </c>
      <c r="C18" s="2">
        <v>1</v>
      </c>
      <c r="D18" s="7">
        <v>1039</v>
      </c>
    </row>
    <row r="19" spans="1:4">
      <c r="A19" s="6" t="s">
        <v>18</v>
      </c>
      <c r="B19" s="2">
        <v>1535</v>
      </c>
      <c r="C19" s="2">
        <v>0</v>
      </c>
      <c r="D19" s="7">
        <v>455</v>
      </c>
    </row>
    <row r="20" spans="1:4">
      <c r="A20" s="6" t="s">
        <v>19</v>
      </c>
      <c r="B20" s="2">
        <v>4275</v>
      </c>
      <c r="C20" s="2">
        <v>7</v>
      </c>
      <c r="D20" s="7">
        <v>1234</v>
      </c>
    </row>
    <row r="21" spans="1:4" ht="51.75">
      <c r="A21" s="6" t="s">
        <v>20</v>
      </c>
      <c r="B21" s="2">
        <v>3269</v>
      </c>
      <c r="C21" s="2">
        <v>2</v>
      </c>
      <c r="D21" s="7">
        <v>963</v>
      </c>
    </row>
    <row r="22" spans="1:4">
      <c r="A22" s="6" t="s">
        <v>21</v>
      </c>
      <c r="B22" s="2">
        <v>4999</v>
      </c>
      <c r="C22" s="2">
        <v>14</v>
      </c>
      <c r="D22" s="7">
        <v>1435</v>
      </c>
    </row>
    <row r="23" spans="1:4">
      <c r="A23" s="6" t="s">
        <v>22</v>
      </c>
      <c r="B23" s="2">
        <v>4388</v>
      </c>
      <c r="C23" s="2">
        <v>8</v>
      </c>
      <c r="D23" s="7">
        <v>1269</v>
      </c>
    </row>
    <row r="24" spans="1:4">
      <c r="A24" s="6" t="s">
        <v>23</v>
      </c>
      <c r="B24" s="2">
        <v>3216</v>
      </c>
      <c r="C24" s="2">
        <v>5</v>
      </c>
      <c r="D24" s="7">
        <v>899</v>
      </c>
    </row>
    <row r="25" spans="1:4">
      <c r="A25" s="6" t="s">
        <v>24</v>
      </c>
      <c r="B25" s="2">
        <v>16709</v>
      </c>
      <c r="C25" s="2">
        <v>36</v>
      </c>
      <c r="D25" s="7">
        <v>4645</v>
      </c>
    </row>
    <row r="26" spans="1:4">
      <c r="A26" s="6" t="s">
        <v>25</v>
      </c>
      <c r="B26" s="2">
        <v>5044</v>
      </c>
      <c r="C26" s="2">
        <v>15</v>
      </c>
      <c r="D26" s="7">
        <v>1435</v>
      </c>
    </row>
    <row r="27" spans="1:4">
      <c r="A27" s="6" t="s">
        <v>26</v>
      </c>
      <c r="B27" s="2">
        <v>5782</v>
      </c>
      <c r="C27" s="2">
        <v>16</v>
      </c>
      <c r="D27" s="7">
        <v>1651</v>
      </c>
    </row>
    <row r="28" spans="1:4">
      <c r="A28" s="6" t="s">
        <v>27</v>
      </c>
      <c r="B28" s="2">
        <v>1493</v>
      </c>
      <c r="C28" s="2">
        <v>0</v>
      </c>
      <c r="D28" s="7">
        <v>475</v>
      </c>
    </row>
    <row r="29" spans="1:4">
      <c r="A29" s="6" t="s">
        <v>28</v>
      </c>
      <c r="B29" s="2">
        <v>1328</v>
      </c>
      <c r="C29" s="2">
        <v>0</v>
      </c>
      <c r="D29" s="7">
        <v>443</v>
      </c>
    </row>
    <row r="30" spans="1:4" ht="26.25">
      <c r="A30" s="6" t="s">
        <v>29</v>
      </c>
      <c r="B30" s="2">
        <v>5532</v>
      </c>
      <c r="C30" s="2">
        <v>9</v>
      </c>
      <c r="D30" s="7">
        <v>1584</v>
      </c>
    </row>
    <row r="31" spans="1:4">
      <c r="A31" s="6" t="s">
        <v>30</v>
      </c>
      <c r="B31" s="2">
        <v>3487</v>
      </c>
      <c r="C31" s="2">
        <v>3</v>
      </c>
      <c r="D31" s="7">
        <v>1023</v>
      </c>
    </row>
    <row r="32" spans="1:4">
      <c r="A32" s="6" t="s">
        <v>31</v>
      </c>
      <c r="B32" s="2">
        <v>3296</v>
      </c>
      <c r="C32" s="2">
        <v>10</v>
      </c>
      <c r="D32" s="7">
        <v>913</v>
      </c>
    </row>
    <row r="33" spans="1:4" ht="26.25">
      <c r="A33" s="6" t="s">
        <v>32</v>
      </c>
      <c r="B33" s="2">
        <v>6246</v>
      </c>
      <c r="C33" s="2">
        <v>12</v>
      </c>
      <c r="D33" s="7">
        <v>1721</v>
      </c>
    </row>
    <row r="34" spans="1:4" ht="26.25">
      <c r="A34" s="6" t="s">
        <v>33</v>
      </c>
      <c r="B34" s="2">
        <v>435</v>
      </c>
      <c r="C34" s="2">
        <v>0</v>
      </c>
      <c r="D34" s="7">
        <v>185</v>
      </c>
    </row>
    <row r="35" spans="1:4" ht="26.25">
      <c r="A35" s="6" t="s">
        <v>34</v>
      </c>
      <c r="B35" s="2">
        <v>21777</v>
      </c>
      <c r="C35" s="2">
        <v>32</v>
      </c>
      <c r="D35" s="7">
        <v>6035</v>
      </c>
    </row>
    <row r="36" spans="1:4">
      <c r="A36" s="6" t="s">
        <v>35</v>
      </c>
      <c r="B36" s="2">
        <v>9579</v>
      </c>
      <c r="C36" s="2">
        <v>67</v>
      </c>
      <c r="D36" s="7">
        <v>2663</v>
      </c>
    </row>
    <row r="37" spans="1:4">
      <c r="A37" s="8" t="s">
        <v>36</v>
      </c>
      <c r="B37" s="2">
        <v>21070</v>
      </c>
      <c r="C37" s="2">
        <v>54</v>
      </c>
      <c r="D37" s="7">
        <v>5812</v>
      </c>
    </row>
    <row r="38" spans="1:4" ht="26.25">
      <c r="A38" s="6" t="s">
        <v>37</v>
      </c>
      <c r="B38" s="2">
        <v>11444</v>
      </c>
      <c r="C38" s="2">
        <v>26</v>
      </c>
      <c r="D38" s="7">
        <v>3204</v>
      </c>
    </row>
    <row r="39" spans="1:4" ht="26.25">
      <c r="A39" s="6" t="s">
        <v>38</v>
      </c>
      <c r="B39" s="2">
        <v>3815</v>
      </c>
      <c r="C39" s="2">
        <v>5</v>
      </c>
      <c r="D39" s="7">
        <v>1113</v>
      </c>
    </row>
    <row r="40" spans="1:4">
      <c r="A40" s="6" t="s">
        <v>39</v>
      </c>
      <c r="B40" s="2">
        <v>19983</v>
      </c>
      <c r="C40" s="2">
        <v>7</v>
      </c>
      <c r="D40" s="7">
        <v>5571</v>
      </c>
    </row>
    <row r="41" spans="1:4">
      <c r="A41" s="6" t="s">
        <v>40</v>
      </c>
      <c r="B41" s="2">
        <v>1910</v>
      </c>
      <c r="C41" s="2">
        <v>5</v>
      </c>
      <c r="D41" s="7">
        <v>591</v>
      </c>
    </row>
    <row r="42" spans="1:4">
      <c r="A42" s="6" t="s">
        <v>41</v>
      </c>
      <c r="B42" s="2">
        <v>3094</v>
      </c>
      <c r="C42" s="2">
        <v>5</v>
      </c>
      <c r="D42" s="7">
        <v>855</v>
      </c>
    </row>
    <row r="43" spans="1:4">
      <c r="A43" s="6" t="s">
        <v>42</v>
      </c>
      <c r="B43" s="2">
        <v>2408</v>
      </c>
      <c r="C43" s="2">
        <v>2</v>
      </c>
      <c r="D43" s="7">
        <v>726</v>
      </c>
    </row>
    <row r="44" spans="1:4" ht="26.25">
      <c r="A44" s="6" t="s">
        <v>43</v>
      </c>
      <c r="B44" s="2">
        <v>12525</v>
      </c>
      <c r="C44" s="2">
        <v>63</v>
      </c>
      <c r="D44" s="7">
        <v>5481</v>
      </c>
    </row>
    <row r="45" spans="1:4">
      <c r="A45" s="6" t="s">
        <v>44</v>
      </c>
      <c r="B45" s="2">
        <v>2801</v>
      </c>
      <c r="C45" s="2">
        <v>1</v>
      </c>
      <c r="D45" s="7">
        <v>802</v>
      </c>
    </row>
    <row r="46" spans="1:4">
      <c r="A46" s="6" t="s">
        <v>45</v>
      </c>
      <c r="B46" s="2">
        <v>3486</v>
      </c>
      <c r="C46" s="2">
        <v>8</v>
      </c>
      <c r="D46" s="7">
        <v>1022</v>
      </c>
    </row>
    <row r="47" spans="1:4">
      <c r="A47" s="6" t="s">
        <v>46</v>
      </c>
      <c r="B47" s="2">
        <v>11296</v>
      </c>
      <c r="C47" s="2">
        <v>16</v>
      </c>
      <c r="D47" s="7">
        <v>3176</v>
      </c>
    </row>
    <row r="48" spans="1:4" ht="26.25">
      <c r="A48" s="6" t="s">
        <v>47</v>
      </c>
      <c r="B48" s="2">
        <v>7222</v>
      </c>
      <c r="C48" s="2">
        <v>34</v>
      </c>
      <c r="D48" s="7">
        <v>2570</v>
      </c>
    </row>
    <row r="49" spans="1:4">
      <c r="A49" s="6" t="s">
        <v>48</v>
      </c>
      <c r="B49" s="2">
        <v>8797</v>
      </c>
      <c r="C49" s="2">
        <v>11</v>
      </c>
      <c r="D49" s="7">
        <v>2472</v>
      </c>
    </row>
    <row r="50" spans="1:4" ht="26.25">
      <c r="A50" s="6" t="s">
        <v>49</v>
      </c>
      <c r="B50" s="2">
        <v>4531</v>
      </c>
      <c r="C50" s="2">
        <v>17</v>
      </c>
      <c r="D50" s="7">
        <v>2377</v>
      </c>
    </row>
    <row r="51" spans="1:4">
      <c r="A51" s="6" t="s">
        <v>50</v>
      </c>
      <c r="B51" s="2">
        <v>11338</v>
      </c>
      <c r="C51" s="2">
        <v>18</v>
      </c>
      <c r="D51" s="7">
        <v>3303</v>
      </c>
    </row>
    <row r="52" spans="1:4">
      <c r="A52" s="6" t="s">
        <v>51</v>
      </c>
      <c r="B52" s="2">
        <v>4322</v>
      </c>
      <c r="C52" s="2">
        <v>12</v>
      </c>
      <c r="D52" s="7">
        <v>1215</v>
      </c>
    </row>
    <row r="53" spans="1:4">
      <c r="A53" s="6" t="s">
        <v>52</v>
      </c>
      <c r="B53" s="2">
        <v>3052</v>
      </c>
      <c r="C53" s="2">
        <v>5</v>
      </c>
      <c r="D53" s="7">
        <v>865</v>
      </c>
    </row>
    <row r="54" spans="1:4" ht="26.25">
      <c r="A54" s="6" t="s">
        <v>53</v>
      </c>
      <c r="B54" s="2">
        <v>3811</v>
      </c>
      <c r="C54" s="2">
        <v>2</v>
      </c>
      <c r="D54" s="7">
        <v>1405</v>
      </c>
    </row>
    <row r="55" spans="1:4">
      <c r="A55" s="6" t="s">
        <v>54</v>
      </c>
      <c r="B55" s="2">
        <v>9804</v>
      </c>
      <c r="C55" s="2">
        <v>101</v>
      </c>
      <c r="D55" s="7">
        <v>2745</v>
      </c>
    </row>
    <row r="56" spans="1:4">
      <c r="A56" s="6" t="s">
        <v>55</v>
      </c>
      <c r="B56" s="2">
        <v>2344</v>
      </c>
      <c r="C56" s="2">
        <v>3</v>
      </c>
      <c r="D56" s="7">
        <v>695</v>
      </c>
    </row>
    <row r="57" spans="1:4">
      <c r="A57" s="6" t="s">
        <v>56</v>
      </c>
      <c r="B57" s="2">
        <v>5377</v>
      </c>
      <c r="C57" s="2">
        <v>47</v>
      </c>
      <c r="D57" s="7">
        <v>1507</v>
      </c>
    </row>
    <row r="58" spans="1:4">
      <c r="A58" s="6" t="s">
        <v>57</v>
      </c>
      <c r="B58" s="2">
        <v>11845</v>
      </c>
      <c r="C58" s="2">
        <v>15</v>
      </c>
      <c r="D58" s="7">
        <v>3309</v>
      </c>
    </row>
    <row r="59" spans="1:4">
      <c r="A59" s="6" t="s">
        <v>58</v>
      </c>
      <c r="B59" s="2">
        <v>29412</v>
      </c>
      <c r="C59" s="2">
        <v>12</v>
      </c>
      <c r="D59" s="7">
        <v>7878</v>
      </c>
    </row>
    <row r="60" spans="1:4" ht="39">
      <c r="A60" s="6" t="s">
        <v>59</v>
      </c>
      <c r="B60" s="2">
        <v>600</v>
      </c>
      <c r="C60" s="2">
        <v>600</v>
      </c>
      <c r="D60" s="7">
        <v>0</v>
      </c>
    </row>
    <row r="61" spans="1:4">
      <c r="A61" s="9" t="s">
        <v>60</v>
      </c>
      <c r="B61" s="2">
        <v>10848</v>
      </c>
      <c r="C61" s="2">
        <v>17</v>
      </c>
      <c r="D61" s="7">
        <v>3037</v>
      </c>
    </row>
    <row r="62" spans="1:4">
      <c r="A62" s="9" t="s">
        <v>61</v>
      </c>
      <c r="B62" s="2">
        <v>11594</v>
      </c>
      <c r="C62" s="2">
        <v>4</v>
      </c>
      <c r="D62" s="7">
        <v>4359</v>
      </c>
    </row>
    <row r="63" spans="1:4" ht="25.5">
      <c r="A63" s="9" t="s">
        <v>62</v>
      </c>
      <c r="B63" s="2">
        <v>21233</v>
      </c>
      <c r="C63" s="2">
        <v>18</v>
      </c>
      <c r="D63" s="7">
        <v>4763</v>
      </c>
    </row>
    <row r="64" spans="1:4">
      <c r="A64" s="9" t="s">
        <v>63</v>
      </c>
      <c r="B64" s="2">
        <v>6440</v>
      </c>
      <c r="C64" s="2">
        <v>9</v>
      </c>
      <c r="D64" s="7">
        <v>1832</v>
      </c>
    </row>
    <row r="65" spans="1:4">
      <c r="A65" s="9" t="s">
        <v>64</v>
      </c>
      <c r="B65" s="2">
        <v>8257</v>
      </c>
      <c r="C65" s="2">
        <v>73</v>
      </c>
      <c r="D65" s="7">
        <v>2331</v>
      </c>
    </row>
    <row r="66" spans="1:4" ht="25.5">
      <c r="A66" s="9" t="s">
        <v>65</v>
      </c>
      <c r="B66" s="2">
        <v>20745</v>
      </c>
      <c r="C66" s="2">
        <v>21</v>
      </c>
      <c r="D66" s="7">
        <v>5553</v>
      </c>
    </row>
    <row r="67" spans="1:4" ht="25.5">
      <c r="A67" s="9" t="s">
        <v>66</v>
      </c>
      <c r="B67" s="2">
        <v>20817</v>
      </c>
      <c r="C67" s="2">
        <v>22</v>
      </c>
      <c r="D67" s="7">
        <v>5741</v>
      </c>
    </row>
    <row r="68" spans="1:4">
      <c r="A68" s="9" t="s">
        <v>67</v>
      </c>
      <c r="B68" s="2">
        <v>13787</v>
      </c>
      <c r="C68" s="2">
        <v>10</v>
      </c>
      <c r="D68" s="7">
        <v>3806</v>
      </c>
    </row>
    <row r="69" spans="1:4">
      <c r="A69" s="9" t="s">
        <v>68</v>
      </c>
      <c r="B69" s="2">
        <v>17202</v>
      </c>
      <c r="C69" s="2">
        <v>88</v>
      </c>
      <c r="D69" s="7">
        <v>4784</v>
      </c>
    </row>
    <row r="70" spans="1:4" ht="51.75">
      <c r="A70" s="6" t="s">
        <v>69</v>
      </c>
      <c r="B70" s="2">
        <v>11221</v>
      </c>
      <c r="C70" s="2">
        <v>26</v>
      </c>
      <c r="D70" s="7">
        <v>3178</v>
      </c>
    </row>
    <row r="71" spans="1:4">
      <c r="A71" s="6" t="s">
        <v>70</v>
      </c>
      <c r="B71" s="2">
        <v>8349</v>
      </c>
      <c r="C71" s="2">
        <v>0</v>
      </c>
      <c r="D71" s="7">
        <v>2355</v>
      </c>
    </row>
    <row r="72" spans="1:4">
      <c r="A72" s="10"/>
      <c r="B72" s="11"/>
      <c r="C72" s="11"/>
      <c r="D72" s="12"/>
    </row>
    <row r="73" spans="1:4">
      <c r="A73" s="13"/>
      <c r="B73" s="14"/>
      <c r="C73" s="14"/>
      <c r="D73" s="14"/>
    </row>
    <row r="74" spans="1:4">
      <c r="A74" s="15"/>
      <c r="B74" s="11"/>
      <c r="C74" s="11"/>
      <c r="D74" s="11"/>
    </row>
    <row r="75" spans="1:4">
      <c r="A75" s="15"/>
      <c r="B75" s="11"/>
      <c r="C75" s="11"/>
      <c r="D75" s="11"/>
    </row>
    <row r="76" spans="1:4">
      <c r="A76" s="16"/>
      <c r="B76" s="11"/>
      <c r="C76" s="11"/>
      <c r="D76" s="11"/>
    </row>
    <row r="77" spans="1:4">
      <c r="A77" s="17"/>
      <c r="B77" s="14"/>
      <c r="C77" s="14"/>
      <c r="D77" s="14"/>
    </row>
    <row r="78" spans="1:4">
      <c r="A78" s="16"/>
      <c r="B78" s="11"/>
      <c r="C78" s="11"/>
      <c r="D78" s="11"/>
    </row>
    <row r="79" spans="1:4">
      <c r="A79" s="16"/>
      <c r="B79" s="11"/>
      <c r="C79" s="11"/>
      <c r="D79" s="11"/>
    </row>
    <row r="80" spans="1:4">
      <c r="A80" s="16"/>
      <c r="B80" s="11"/>
      <c r="C80" s="11"/>
      <c r="D80" s="11"/>
    </row>
    <row r="81" spans="1:4">
      <c r="A81" s="16"/>
      <c r="B81" s="11"/>
      <c r="C81" s="11"/>
      <c r="D81" s="11"/>
    </row>
    <row r="82" spans="1:4">
      <c r="A82" s="16"/>
      <c r="B82" s="11"/>
      <c r="C82" s="11"/>
      <c r="D82" s="11"/>
    </row>
    <row r="83" spans="1:4">
      <c r="A83" s="16"/>
      <c r="B83" s="11"/>
      <c r="C83" s="11"/>
      <c r="D83" s="11"/>
    </row>
    <row r="84" spans="1:4">
      <c r="A84" s="16"/>
      <c r="B84" s="11"/>
      <c r="C84" s="11"/>
      <c r="D84" s="11"/>
    </row>
    <row r="85" spans="1:4">
      <c r="A85" s="16"/>
      <c r="B85" s="11"/>
      <c r="C85" s="11"/>
      <c r="D85" s="11"/>
    </row>
    <row r="86" spans="1:4">
      <c r="A86" s="16"/>
      <c r="B86" s="11"/>
      <c r="C86" s="11"/>
      <c r="D86" s="11"/>
    </row>
    <row r="87" spans="1:4">
      <c r="A87" s="16"/>
      <c r="B87" s="11"/>
      <c r="C87" s="11"/>
      <c r="D87" s="11"/>
    </row>
    <row r="88" spans="1:4">
      <c r="A88" s="16"/>
      <c r="B88" s="11"/>
      <c r="C88" s="11"/>
      <c r="D88" s="11"/>
    </row>
    <row r="89" spans="1:4">
      <c r="A89" s="16"/>
      <c r="B89" s="11"/>
      <c r="C89" s="11"/>
      <c r="D89" s="11"/>
    </row>
    <row r="90" spans="1:4">
      <c r="A90" s="16"/>
      <c r="B90" s="11"/>
      <c r="C90" s="11"/>
      <c r="D90" s="11"/>
    </row>
    <row r="91" spans="1:4">
      <c r="A91" s="16"/>
      <c r="B91" s="11"/>
      <c r="C91" s="11"/>
      <c r="D91" s="11"/>
    </row>
    <row r="92" spans="1:4">
      <c r="A92" s="16"/>
      <c r="B92" s="11"/>
      <c r="C92" s="11"/>
      <c r="D92" s="11"/>
    </row>
    <row r="93" spans="1:4">
      <c r="A93" s="16"/>
      <c r="B93" s="11"/>
      <c r="C93" s="11"/>
      <c r="D93" s="11"/>
    </row>
    <row r="94" spans="1:4">
      <c r="A94" s="16"/>
      <c r="B94" s="11"/>
      <c r="C94" s="11"/>
      <c r="D94" s="11"/>
    </row>
    <row r="95" spans="1:4">
      <c r="A95" s="16"/>
      <c r="B95" s="11"/>
      <c r="C95" s="11"/>
      <c r="D95" s="11"/>
    </row>
    <row r="96" spans="1:4">
      <c r="A96" s="16"/>
      <c r="B96" s="11"/>
      <c r="C96" s="11"/>
      <c r="D96" s="11"/>
    </row>
    <row r="97" spans="1:4">
      <c r="A97" s="16"/>
      <c r="B97" s="11"/>
      <c r="C97" s="11"/>
      <c r="D97" s="11"/>
    </row>
    <row r="98" spans="1:4">
      <c r="A98" s="16"/>
      <c r="B98" s="11"/>
      <c r="C98" s="11"/>
      <c r="D98" s="11"/>
    </row>
    <row r="99" spans="1:4">
      <c r="A99" s="16"/>
      <c r="B99" s="11"/>
      <c r="C99" s="11"/>
      <c r="D99" s="11"/>
    </row>
    <row r="100" spans="1:4">
      <c r="A100" s="16"/>
      <c r="B100" s="11"/>
      <c r="C100" s="11"/>
      <c r="D100" s="11"/>
    </row>
    <row r="101" spans="1:4">
      <c r="A101" s="16"/>
      <c r="B101" s="11"/>
      <c r="C101" s="11"/>
      <c r="D101" s="11"/>
    </row>
    <row r="102" spans="1:4">
      <c r="A102" s="16"/>
      <c r="B102" s="11"/>
      <c r="C102" s="11"/>
      <c r="D102" s="11"/>
    </row>
    <row r="103" spans="1:4">
      <c r="A103" s="16"/>
      <c r="B103" s="11"/>
      <c r="C103" s="11"/>
      <c r="D103" s="11"/>
    </row>
    <row r="104" spans="1:4">
      <c r="A104" s="16"/>
      <c r="B104" s="11"/>
      <c r="C104" s="11"/>
      <c r="D104" s="11"/>
    </row>
    <row r="105" spans="1:4">
      <c r="A105" s="16"/>
      <c r="B105" s="11"/>
      <c r="C105" s="11"/>
      <c r="D105" s="11"/>
    </row>
    <row r="106" spans="1:4">
      <c r="A106" s="16"/>
      <c r="B106" s="11"/>
      <c r="C106" s="11"/>
      <c r="D106" s="11"/>
    </row>
    <row r="107" spans="1:4">
      <c r="A107" s="16"/>
      <c r="B107" s="11"/>
      <c r="C107" s="11"/>
      <c r="D107" s="11"/>
    </row>
    <row r="108" spans="1:4">
      <c r="A108" s="16"/>
      <c r="B108" s="11"/>
      <c r="C108" s="11"/>
      <c r="D108" s="11"/>
    </row>
    <row r="109" spans="1:4">
      <c r="A109" s="16"/>
      <c r="B109" s="11"/>
      <c r="C109" s="11"/>
      <c r="D109" s="11"/>
    </row>
    <row r="110" spans="1:4">
      <c r="A110" s="16"/>
      <c r="B110" s="11"/>
      <c r="C110" s="11"/>
      <c r="D110" s="11"/>
    </row>
    <row r="111" spans="1:4">
      <c r="A111" s="16"/>
      <c r="B111" s="11"/>
      <c r="C111" s="11"/>
      <c r="D111" s="11"/>
    </row>
    <row r="112" spans="1:4">
      <c r="A112" s="16"/>
      <c r="B112" s="11"/>
      <c r="C112" s="11"/>
      <c r="D112" s="11"/>
    </row>
    <row r="113" spans="1:4">
      <c r="A113" s="16"/>
      <c r="B113" s="11"/>
      <c r="C113" s="11"/>
      <c r="D113" s="11"/>
    </row>
    <row r="114" spans="1:4">
      <c r="A114" s="16"/>
      <c r="B114" s="11"/>
      <c r="C114" s="11"/>
      <c r="D114" s="11"/>
    </row>
    <row r="115" spans="1:4">
      <c r="A115" s="16"/>
      <c r="B115" s="11"/>
      <c r="C115" s="11"/>
      <c r="D115" s="11"/>
    </row>
    <row r="116" spans="1:4">
      <c r="A116" s="16"/>
      <c r="B116" s="11"/>
      <c r="C116" s="11"/>
      <c r="D116" s="11"/>
    </row>
    <row r="117" spans="1:4">
      <c r="A117" s="16"/>
      <c r="B117" s="11"/>
      <c r="C117" s="11"/>
      <c r="D117" s="11"/>
    </row>
    <row r="118" spans="1:4">
      <c r="A118" s="16"/>
      <c r="B118" s="11"/>
      <c r="C118" s="11"/>
      <c r="D118" s="11"/>
    </row>
    <row r="119" spans="1:4">
      <c r="A119" s="16"/>
      <c r="B119" s="11"/>
      <c r="C119" s="11"/>
      <c r="D119" s="11"/>
    </row>
    <row r="120" spans="1:4">
      <c r="A120" s="16"/>
      <c r="B120" s="11"/>
      <c r="C120" s="11"/>
      <c r="D120" s="11"/>
    </row>
    <row r="121" spans="1:4">
      <c r="A121" s="16"/>
      <c r="B121" s="11"/>
      <c r="C121" s="11"/>
      <c r="D121" s="11"/>
    </row>
    <row r="122" spans="1:4">
      <c r="A122" s="16"/>
      <c r="B122" s="11"/>
      <c r="C122" s="11"/>
      <c r="D122" s="11"/>
    </row>
    <row r="123" spans="1:4">
      <c r="A123" s="16"/>
      <c r="B123" s="11"/>
      <c r="C123" s="11"/>
      <c r="D123" s="11"/>
    </row>
    <row r="124" spans="1:4">
      <c r="A124" s="16"/>
      <c r="B124" s="11"/>
      <c r="C124" s="11"/>
      <c r="D124" s="11"/>
    </row>
    <row r="125" spans="1:4">
      <c r="A125" s="16"/>
      <c r="B125" s="11"/>
      <c r="C125" s="11"/>
      <c r="D125" s="11"/>
    </row>
    <row r="126" spans="1:4">
      <c r="A126" s="16"/>
      <c r="B126" s="11"/>
      <c r="C126" s="11"/>
      <c r="D126" s="11"/>
    </row>
    <row r="127" spans="1:4">
      <c r="A127" s="16"/>
      <c r="B127" s="11"/>
      <c r="C127" s="11"/>
      <c r="D127" s="11"/>
    </row>
    <row r="128" spans="1:4">
      <c r="A128" s="16"/>
      <c r="B128" s="11"/>
      <c r="C128" s="11"/>
      <c r="D128" s="11"/>
    </row>
    <row r="129" spans="1:4">
      <c r="A129" s="16"/>
      <c r="B129" s="11"/>
      <c r="C129" s="11"/>
      <c r="D129" s="11"/>
    </row>
    <row r="130" spans="1:4">
      <c r="A130" s="16"/>
      <c r="B130" s="11"/>
      <c r="C130" s="11"/>
      <c r="D130" s="11"/>
    </row>
    <row r="131" spans="1:4">
      <c r="A131" s="16"/>
      <c r="B131" s="11"/>
      <c r="C131" s="11"/>
      <c r="D131" s="11"/>
    </row>
    <row r="132" spans="1:4">
      <c r="A132" s="16"/>
      <c r="B132" s="11"/>
      <c r="C132" s="11"/>
      <c r="D132" s="11"/>
    </row>
    <row r="133" spans="1:4">
      <c r="A133" s="16"/>
      <c r="B133" s="11"/>
      <c r="C133" s="11"/>
      <c r="D133" s="11"/>
    </row>
    <row r="134" spans="1:4">
      <c r="A134" s="16"/>
      <c r="B134" s="11"/>
      <c r="C134" s="11"/>
      <c r="D134" s="11"/>
    </row>
    <row r="135" spans="1:4">
      <c r="A135" s="16"/>
      <c r="B135" s="11"/>
      <c r="C135" s="11"/>
      <c r="D135" s="11"/>
    </row>
    <row r="136" spans="1:4">
      <c r="A136" s="16"/>
      <c r="B136" s="11"/>
      <c r="C136" s="11"/>
      <c r="D136" s="11"/>
    </row>
    <row r="137" spans="1:4">
      <c r="A137" s="16"/>
      <c r="B137" s="11"/>
      <c r="C137" s="11"/>
      <c r="D137" s="11"/>
    </row>
    <row r="138" spans="1:4">
      <c r="A138" s="16"/>
      <c r="B138" s="11"/>
      <c r="C138" s="11"/>
      <c r="D138" s="11"/>
    </row>
    <row r="139" spans="1:4">
      <c r="A139" s="16"/>
      <c r="B139" s="11"/>
      <c r="C139" s="11"/>
      <c r="D139" s="11"/>
    </row>
    <row r="140" spans="1:4">
      <c r="A140" s="16"/>
      <c r="B140" s="11"/>
      <c r="C140" s="11"/>
      <c r="D140" s="11"/>
    </row>
    <row r="141" spans="1:4">
      <c r="A141" s="16"/>
      <c r="B141" s="11"/>
      <c r="C141" s="11"/>
      <c r="D141" s="11"/>
    </row>
    <row r="142" spans="1:4">
      <c r="A142" s="16"/>
      <c r="B142" s="11"/>
      <c r="C142" s="11"/>
      <c r="D142" s="11"/>
    </row>
    <row r="143" spans="1:4">
      <c r="A143" s="16"/>
      <c r="B143" s="11"/>
      <c r="C143" s="11"/>
      <c r="D143" s="11"/>
    </row>
    <row r="144" spans="1:4">
      <c r="A144" s="16"/>
      <c r="B144" s="11"/>
      <c r="C144" s="11"/>
      <c r="D144" s="11"/>
    </row>
    <row r="145" spans="1:4">
      <c r="A145" s="16"/>
      <c r="B145" s="11"/>
      <c r="C145" s="11"/>
      <c r="D145" s="11"/>
    </row>
    <row r="146" spans="1:4">
      <c r="A146" s="16"/>
      <c r="B146" s="11"/>
      <c r="C146" s="11"/>
      <c r="D146" s="11"/>
    </row>
    <row r="147" spans="1:4">
      <c r="A147" s="16"/>
      <c r="B147" s="11"/>
      <c r="C147" s="11"/>
      <c r="D147" s="11"/>
    </row>
    <row r="148" spans="1:4">
      <c r="A148" s="16"/>
      <c r="B148" s="11"/>
      <c r="C148" s="11"/>
      <c r="D148" s="11"/>
    </row>
    <row r="149" spans="1:4">
      <c r="A149" s="16"/>
      <c r="B149" s="11"/>
      <c r="C149" s="11"/>
      <c r="D149" s="11"/>
    </row>
    <row r="150" spans="1:4">
      <c r="A150" s="16"/>
      <c r="B150" s="11"/>
      <c r="C150" s="11"/>
      <c r="D150" s="11"/>
    </row>
    <row r="151" spans="1:4">
      <c r="A151" s="16"/>
      <c r="B151" s="11"/>
      <c r="C151" s="11"/>
      <c r="D151" s="11"/>
    </row>
    <row r="152" spans="1:4">
      <c r="A152" s="16"/>
      <c r="B152" s="11"/>
      <c r="C152" s="11"/>
      <c r="D152" s="11"/>
    </row>
    <row r="153" spans="1:4">
      <c r="A153" s="16"/>
      <c r="B153" s="11"/>
      <c r="C153" s="11"/>
      <c r="D153" s="11"/>
    </row>
    <row r="154" spans="1:4">
      <c r="A154" s="16"/>
      <c r="B154" s="11"/>
      <c r="C154" s="11"/>
      <c r="D154" s="11"/>
    </row>
    <row r="155" spans="1:4">
      <c r="A155" s="16"/>
      <c r="B155" s="11"/>
      <c r="C155" s="11"/>
      <c r="D155" s="11"/>
    </row>
    <row r="156" spans="1:4">
      <c r="A156" s="16"/>
      <c r="B156" s="11"/>
      <c r="C156" s="11"/>
      <c r="D156" s="11"/>
    </row>
    <row r="157" spans="1:4">
      <c r="A157" s="16"/>
      <c r="B157" s="11"/>
      <c r="C157" s="11"/>
      <c r="D157" s="11"/>
    </row>
    <row r="158" spans="1:4">
      <c r="A158" s="16"/>
      <c r="B158" s="11"/>
      <c r="C158" s="11"/>
      <c r="D158" s="11"/>
    </row>
    <row r="159" spans="1:4">
      <c r="A159" s="16"/>
      <c r="B159" s="11"/>
      <c r="C159" s="11"/>
      <c r="D159" s="11"/>
    </row>
    <row r="160" spans="1:4">
      <c r="A160" s="16"/>
      <c r="B160" s="11"/>
      <c r="C160" s="11"/>
      <c r="D160" s="11"/>
    </row>
    <row r="161" spans="1:4">
      <c r="A161" s="16"/>
      <c r="B161" s="11"/>
      <c r="C161" s="11"/>
      <c r="D161" s="11"/>
    </row>
    <row r="162" spans="1:4">
      <c r="A162" s="16"/>
      <c r="B162" s="11"/>
      <c r="C162" s="11"/>
      <c r="D162" s="11"/>
    </row>
    <row r="163" spans="1:4">
      <c r="A163" s="16"/>
      <c r="B163" s="11"/>
      <c r="C163" s="11"/>
      <c r="D163" s="11"/>
    </row>
    <row r="164" spans="1:4">
      <c r="A164" s="16"/>
      <c r="B164" s="11"/>
      <c r="C164" s="11"/>
      <c r="D164" s="11"/>
    </row>
    <row r="165" spans="1:4">
      <c r="A165" s="16"/>
      <c r="B165" s="11"/>
      <c r="C165" s="11"/>
      <c r="D165" s="11"/>
    </row>
    <row r="166" spans="1:4">
      <c r="A166" s="16"/>
      <c r="B166" s="11"/>
      <c r="C166" s="11"/>
      <c r="D166" s="11"/>
    </row>
    <row r="167" spans="1:4">
      <c r="A167" s="16"/>
      <c r="B167" s="11"/>
      <c r="C167" s="11"/>
      <c r="D167" s="11"/>
    </row>
    <row r="168" spans="1:4">
      <c r="A168" s="16"/>
      <c r="B168" s="11"/>
      <c r="C168" s="11"/>
      <c r="D168" s="11"/>
    </row>
    <row r="169" spans="1:4">
      <c r="A169" s="16"/>
      <c r="B169" s="11"/>
      <c r="C169" s="11"/>
      <c r="D169" s="11"/>
    </row>
    <row r="170" spans="1:4">
      <c r="A170" s="16"/>
      <c r="B170" s="11"/>
      <c r="C170" s="11"/>
      <c r="D170" s="11"/>
    </row>
    <row r="171" spans="1:4">
      <c r="A171" s="16"/>
      <c r="B171" s="11"/>
      <c r="C171" s="11"/>
      <c r="D171" s="11"/>
    </row>
    <row r="172" spans="1:4">
      <c r="A172" s="16"/>
      <c r="B172" s="11"/>
      <c r="C172" s="11"/>
      <c r="D172" s="11"/>
    </row>
    <row r="173" spans="1:4">
      <c r="A173" s="16"/>
      <c r="B173" s="11"/>
      <c r="C173" s="11"/>
      <c r="D173" s="11"/>
    </row>
    <row r="174" spans="1:4">
      <c r="A174" s="16"/>
      <c r="B174" s="11"/>
      <c r="C174" s="11"/>
      <c r="D174" s="11"/>
    </row>
    <row r="175" spans="1:4">
      <c r="A175" s="16"/>
      <c r="B175" s="11"/>
      <c r="C175" s="11"/>
      <c r="D175" s="11"/>
    </row>
    <row r="176" spans="1:4">
      <c r="A176" s="16"/>
      <c r="B176" s="11"/>
      <c r="C176" s="11"/>
      <c r="D176" s="11"/>
    </row>
    <row r="177" spans="1:4">
      <c r="A177" s="16"/>
      <c r="B177" s="11"/>
      <c r="C177" s="11"/>
      <c r="D177" s="11"/>
    </row>
    <row r="178" spans="1:4">
      <c r="A178" s="16"/>
      <c r="B178" s="11"/>
      <c r="C178" s="11"/>
      <c r="D178" s="11"/>
    </row>
    <row r="179" spans="1:4">
      <c r="A179" s="16"/>
      <c r="B179" s="11"/>
      <c r="C179" s="11"/>
      <c r="D179" s="11"/>
    </row>
    <row r="180" spans="1:4">
      <c r="A180" s="16"/>
      <c r="B180" s="11"/>
      <c r="C180" s="11"/>
      <c r="D180" s="11"/>
    </row>
    <row r="181" spans="1:4">
      <c r="A181" s="16"/>
      <c r="B181" s="11"/>
      <c r="C181" s="11"/>
      <c r="D181" s="11"/>
    </row>
    <row r="182" spans="1:4">
      <c r="A182" s="16"/>
      <c r="B182" s="11"/>
      <c r="C182" s="11"/>
      <c r="D182" s="11"/>
    </row>
    <row r="183" spans="1:4">
      <c r="A183" s="16"/>
      <c r="B183" s="11"/>
      <c r="C183" s="11"/>
      <c r="D183" s="11"/>
    </row>
    <row r="184" spans="1:4">
      <c r="A184" s="16"/>
      <c r="B184" s="11"/>
      <c r="C184" s="11"/>
      <c r="D184" s="11"/>
    </row>
    <row r="185" spans="1:4">
      <c r="A185" s="16"/>
      <c r="B185" s="11"/>
      <c r="C185" s="11"/>
      <c r="D185" s="11"/>
    </row>
    <row r="186" spans="1:4">
      <c r="A186" s="16"/>
      <c r="B186" s="11"/>
      <c r="C186" s="11"/>
      <c r="D186" s="11"/>
    </row>
    <row r="187" spans="1:4">
      <c r="A187" s="16"/>
      <c r="B187" s="11"/>
      <c r="C187" s="11"/>
      <c r="D187" s="11"/>
    </row>
    <row r="188" spans="1:4">
      <c r="A188" s="16"/>
      <c r="B188" s="11"/>
      <c r="C188" s="11"/>
      <c r="D188" s="11"/>
    </row>
    <row r="189" spans="1:4">
      <c r="A189" s="16"/>
      <c r="B189" s="11"/>
      <c r="C189" s="11"/>
      <c r="D189" s="11"/>
    </row>
    <row r="190" spans="1:4">
      <c r="A190" s="16"/>
      <c r="B190" s="11"/>
      <c r="C190" s="11"/>
      <c r="D190" s="11"/>
    </row>
    <row r="191" spans="1:4">
      <c r="A191" s="16"/>
      <c r="B191" s="11"/>
      <c r="C191" s="11"/>
      <c r="D191" s="11"/>
    </row>
    <row r="192" spans="1:4">
      <c r="A192" s="16"/>
      <c r="B192" s="11"/>
      <c r="C192" s="11"/>
      <c r="D192" s="11"/>
    </row>
    <row r="193" spans="1:4">
      <c r="A193" s="16"/>
      <c r="B193" s="11"/>
      <c r="C193" s="11"/>
      <c r="D193" s="11"/>
    </row>
    <row r="194" spans="1:4">
      <c r="A194" s="16"/>
      <c r="B194" s="11"/>
      <c r="C194" s="11"/>
      <c r="D194" s="11"/>
    </row>
    <row r="195" spans="1:4">
      <c r="A195" s="16"/>
      <c r="B195" s="11"/>
      <c r="C195" s="11"/>
      <c r="D195" s="11"/>
    </row>
    <row r="196" spans="1:4">
      <c r="A196" s="16"/>
      <c r="B196" s="11"/>
      <c r="C196" s="11"/>
      <c r="D196" s="11"/>
    </row>
    <row r="197" spans="1:4">
      <c r="A197" s="16"/>
      <c r="B197" s="11"/>
      <c r="C197" s="11"/>
      <c r="D197" s="11"/>
    </row>
    <row r="198" spans="1:4">
      <c r="A198" s="16"/>
      <c r="B198" s="11"/>
      <c r="C198" s="11"/>
      <c r="D198" s="11"/>
    </row>
    <row r="199" spans="1:4">
      <c r="A199" s="16"/>
      <c r="B199" s="11"/>
      <c r="C199" s="11"/>
      <c r="D199" s="11"/>
    </row>
    <row r="200" spans="1:4">
      <c r="A200" s="16"/>
      <c r="B200" s="11"/>
      <c r="C200" s="11"/>
      <c r="D200" s="11"/>
    </row>
    <row r="201" spans="1:4">
      <c r="A201" s="16"/>
      <c r="B201" s="11"/>
      <c r="C201" s="11"/>
      <c r="D201" s="11"/>
    </row>
    <row r="202" spans="1:4">
      <c r="A202" s="16"/>
      <c r="B202" s="11"/>
      <c r="C202" s="11"/>
      <c r="D202" s="11"/>
    </row>
    <row r="203" spans="1:4">
      <c r="A203" s="16"/>
      <c r="B203" s="11"/>
      <c r="C203" s="11"/>
      <c r="D203" s="11"/>
    </row>
    <row r="204" spans="1:4">
      <c r="A204" s="16"/>
      <c r="B204" s="11"/>
      <c r="C204" s="11"/>
      <c r="D204" s="11"/>
    </row>
    <row r="205" spans="1:4">
      <c r="A205" s="16"/>
      <c r="B205" s="11"/>
      <c r="C205" s="11"/>
      <c r="D205" s="11"/>
    </row>
    <row r="206" spans="1:4">
      <c r="A206" s="16"/>
      <c r="B206" s="11"/>
      <c r="C206" s="11"/>
      <c r="D206" s="11"/>
    </row>
    <row r="207" spans="1:4">
      <c r="A207" s="16"/>
      <c r="B207" s="11"/>
      <c r="C207" s="11"/>
      <c r="D207" s="11"/>
    </row>
    <row r="208" spans="1:4">
      <c r="A208" s="16"/>
      <c r="B208" s="11"/>
      <c r="C208" s="11"/>
      <c r="D208" s="11"/>
    </row>
    <row r="209" spans="1:4">
      <c r="A209" s="16"/>
      <c r="B209" s="11"/>
      <c r="C209" s="11"/>
      <c r="D209" s="11"/>
    </row>
    <row r="210" spans="1:4">
      <c r="A210" s="16"/>
      <c r="B210" s="11"/>
      <c r="C210" s="11"/>
      <c r="D210" s="11"/>
    </row>
    <row r="211" spans="1:4">
      <c r="A211" s="16"/>
      <c r="B211" s="11"/>
      <c r="C211" s="11"/>
      <c r="D211" s="11"/>
    </row>
    <row r="212" spans="1:4">
      <c r="A212" s="16"/>
      <c r="B212" s="11"/>
      <c r="C212" s="11"/>
      <c r="D212" s="11"/>
    </row>
    <row r="213" spans="1:4">
      <c r="A213" s="16"/>
      <c r="B213" s="11"/>
      <c r="C213" s="11"/>
      <c r="D213" s="11"/>
    </row>
    <row r="214" spans="1:4">
      <c r="A214" s="16"/>
      <c r="B214" s="11"/>
      <c r="C214" s="11"/>
      <c r="D214" s="11"/>
    </row>
    <row r="215" spans="1:4">
      <c r="A215" s="16"/>
      <c r="B215" s="11"/>
      <c r="C215" s="11"/>
      <c r="D215" s="11"/>
    </row>
    <row r="216" spans="1:4">
      <c r="A216" s="16"/>
      <c r="B216" s="11"/>
      <c r="C216" s="11"/>
      <c r="D216" s="11"/>
    </row>
    <row r="217" spans="1:4">
      <c r="A217" s="16"/>
      <c r="B217" s="11"/>
      <c r="C217" s="11"/>
      <c r="D217" s="11"/>
    </row>
    <row r="218" spans="1:4">
      <c r="A218" s="16"/>
      <c r="B218" s="11"/>
      <c r="C218" s="11"/>
      <c r="D218" s="11"/>
    </row>
    <row r="219" spans="1:4">
      <c r="A219" s="16"/>
      <c r="B219" s="11"/>
      <c r="C219" s="11"/>
      <c r="D219" s="11"/>
    </row>
    <row r="220" spans="1:4">
      <c r="A220" s="16"/>
      <c r="B220" s="11"/>
      <c r="C220" s="11"/>
      <c r="D220" s="11"/>
    </row>
    <row r="221" spans="1:4">
      <c r="A221" s="16"/>
      <c r="B221" s="11"/>
      <c r="C221" s="11"/>
      <c r="D221" s="11"/>
    </row>
    <row r="222" spans="1:4">
      <c r="A222" s="16"/>
      <c r="B222" s="11"/>
      <c r="C222" s="11"/>
      <c r="D222" s="11"/>
    </row>
    <row r="223" spans="1:4">
      <c r="A223" s="16"/>
      <c r="B223" s="11"/>
      <c r="C223" s="11"/>
      <c r="D223" s="11"/>
    </row>
    <row r="224" spans="1:4">
      <c r="A224" s="16"/>
      <c r="B224" s="11"/>
      <c r="C224" s="11"/>
      <c r="D224" s="11"/>
    </row>
    <row r="225" spans="1:4">
      <c r="A225" s="16"/>
      <c r="B225" s="11"/>
      <c r="C225" s="11"/>
      <c r="D225" s="11"/>
    </row>
    <row r="226" spans="1:4">
      <c r="A226" s="16"/>
      <c r="B226" s="11"/>
      <c r="C226" s="11"/>
      <c r="D226" s="11"/>
    </row>
    <row r="227" spans="1:4">
      <c r="A227" s="16"/>
      <c r="B227" s="11"/>
      <c r="C227" s="11"/>
      <c r="D227" s="11"/>
    </row>
    <row r="228" spans="1:4">
      <c r="A228" s="16"/>
      <c r="B228" s="11"/>
      <c r="C228" s="11"/>
      <c r="D228" s="11"/>
    </row>
    <row r="229" spans="1:4">
      <c r="A229" s="16"/>
      <c r="B229" s="11"/>
      <c r="C229" s="11"/>
      <c r="D229" s="11"/>
    </row>
    <row r="230" spans="1:4">
      <c r="A230" s="16"/>
      <c r="B230" s="11"/>
      <c r="C230" s="11"/>
      <c r="D230" s="11"/>
    </row>
    <row r="231" spans="1:4">
      <c r="A231" s="16"/>
      <c r="B231" s="11"/>
      <c r="C231" s="11"/>
      <c r="D231" s="11"/>
    </row>
    <row r="232" spans="1:4">
      <c r="A232" s="16"/>
      <c r="B232" s="11"/>
      <c r="C232" s="11"/>
      <c r="D232" s="11"/>
    </row>
    <row r="233" spans="1:4">
      <c r="A233" s="16"/>
      <c r="B233" s="11"/>
      <c r="C233" s="11"/>
      <c r="D233" s="11"/>
    </row>
    <row r="234" spans="1:4">
      <c r="A234" s="16"/>
      <c r="B234" s="11"/>
      <c r="C234" s="11"/>
      <c r="D234" s="11"/>
    </row>
    <row r="235" spans="1:4">
      <c r="A235" s="16"/>
      <c r="B235" s="11"/>
      <c r="C235" s="11"/>
      <c r="D235" s="11"/>
    </row>
    <row r="236" spans="1:4">
      <c r="A236" s="16"/>
      <c r="B236" s="11"/>
      <c r="C236" s="11"/>
      <c r="D236" s="11"/>
    </row>
    <row r="237" spans="1:4">
      <c r="A237" s="16"/>
      <c r="B237" s="11"/>
      <c r="C237" s="11"/>
      <c r="D237" s="11"/>
    </row>
    <row r="238" spans="1:4">
      <c r="A238" s="16"/>
      <c r="B238" s="11"/>
      <c r="C238" s="11"/>
      <c r="D238" s="11"/>
    </row>
    <row r="239" spans="1:4">
      <c r="A239" s="16"/>
      <c r="B239" s="11"/>
      <c r="C239" s="11"/>
      <c r="D239" s="11"/>
    </row>
    <row r="240" spans="1:4">
      <c r="A240" s="16"/>
      <c r="B240" s="11"/>
      <c r="C240" s="11"/>
      <c r="D240" s="11"/>
    </row>
    <row r="241" spans="1:4">
      <c r="A241" s="16"/>
      <c r="B241" s="11"/>
      <c r="C241" s="11"/>
      <c r="D241" s="11"/>
    </row>
    <row r="242" spans="1:4">
      <c r="A242" s="16"/>
      <c r="B242" s="11"/>
      <c r="C242" s="11"/>
      <c r="D242" s="11"/>
    </row>
    <row r="243" spans="1:4">
      <c r="A243" s="16"/>
      <c r="B243" s="11"/>
      <c r="C243" s="11"/>
      <c r="D243" s="11"/>
    </row>
    <row r="244" spans="1:4">
      <c r="A244" s="16"/>
      <c r="B244" s="11"/>
      <c r="C244" s="11"/>
      <c r="D244" s="11"/>
    </row>
    <row r="245" spans="1:4">
      <c r="A245" s="16"/>
      <c r="B245" s="11"/>
      <c r="C245" s="11"/>
      <c r="D245" s="11"/>
    </row>
    <row r="246" spans="1:4">
      <c r="A246" s="16"/>
      <c r="B246" s="11"/>
      <c r="C246" s="11"/>
      <c r="D246" s="11"/>
    </row>
    <row r="247" spans="1:4">
      <c r="A247" s="16"/>
      <c r="B247" s="11"/>
      <c r="C247" s="11"/>
      <c r="D247" s="11"/>
    </row>
    <row r="248" spans="1:4">
      <c r="A248" s="16"/>
      <c r="B248" s="11"/>
      <c r="C248" s="11"/>
      <c r="D248" s="11"/>
    </row>
    <row r="249" spans="1:4">
      <c r="A249" s="16"/>
      <c r="B249" s="11"/>
      <c r="C249" s="11"/>
      <c r="D249" s="11"/>
    </row>
    <row r="250" spans="1:4">
      <c r="A250" s="16"/>
      <c r="B250" s="11"/>
      <c r="C250" s="11"/>
      <c r="D250" s="11"/>
    </row>
    <row r="251" spans="1:4">
      <c r="A251" s="16"/>
      <c r="B251" s="11"/>
      <c r="C251" s="11"/>
      <c r="D251" s="11"/>
    </row>
    <row r="252" spans="1:4">
      <c r="A252" s="16"/>
      <c r="B252" s="11"/>
      <c r="C252" s="11"/>
      <c r="D252" s="11"/>
    </row>
    <row r="253" spans="1:4">
      <c r="A253" s="16"/>
      <c r="B253" s="11"/>
      <c r="C253" s="11"/>
      <c r="D253" s="11"/>
    </row>
    <row r="254" spans="1:4">
      <c r="A254" s="16"/>
      <c r="B254" s="11"/>
      <c r="C254" s="11"/>
      <c r="D254" s="11"/>
    </row>
    <row r="255" spans="1:4">
      <c r="A255" s="16"/>
      <c r="B255" s="11"/>
      <c r="C255" s="11"/>
      <c r="D255" s="11"/>
    </row>
    <row r="256" spans="1:4">
      <c r="A256" s="16"/>
      <c r="B256" s="11"/>
      <c r="C256" s="11"/>
      <c r="D256" s="11"/>
    </row>
    <row r="257" spans="1:4">
      <c r="A257" s="16"/>
      <c r="B257" s="11"/>
      <c r="C257" s="11"/>
      <c r="D257" s="11"/>
    </row>
    <row r="258" spans="1:4">
      <c r="A258" s="16"/>
      <c r="B258" s="11"/>
      <c r="C258" s="11"/>
      <c r="D258" s="11"/>
    </row>
    <row r="259" spans="1:4">
      <c r="A259" s="16"/>
      <c r="B259" s="11"/>
      <c r="C259" s="11"/>
      <c r="D259" s="11"/>
    </row>
    <row r="260" spans="1:4">
      <c r="A260" s="16"/>
      <c r="B260" s="11"/>
      <c r="C260" s="11"/>
      <c r="D260" s="11"/>
    </row>
    <row r="261" spans="1:4">
      <c r="A261" s="16"/>
      <c r="B261" s="11"/>
      <c r="C261" s="11"/>
      <c r="D261" s="11"/>
    </row>
    <row r="262" spans="1:4">
      <c r="A262" s="16"/>
      <c r="B262" s="11"/>
      <c r="C262" s="11"/>
      <c r="D262" s="11"/>
    </row>
    <row r="263" spans="1:4">
      <c r="A263" s="16"/>
      <c r="B263" s="11"/>
      <c r="C263" s="11"/>
      <c r="D263" s="11"/>
    </row>
    <row r="264" spans="1:4">
      <c r="A264" s="16"/>
      <c r="B264" s="11"/>
      <c r="C264" s="11"/>
      <c r="D264" s="11"/>
    </row>
    <row r="265" spans="1:4">
      <c r="A265" s="16"/>
      <c r="B265" s="11"/>
      <c r="C265" s="11"/>
      <c r="D265" s="11"/>
    </row>
    <row r="266" spans="1:4">
      <c r="A266" s="16"/>
      <c r="B266" s="11"/>
      <c r="C266" s="11"/>
      <c r="D266" s="11"/>
    </row>
    <row r="267" spans="1:4">
      <c r="A267" s="16"/>
      <c r="B267" s="11"/>
      <c r="C267" s="11"/>
      <c r="D267" s="11"/>
    </row>
    <row r="268" spans="1:4">
      <c r="A268" s="16"/>
      <c r="B268" s="11"/>
      <c r="C268" s="11"/>
      <c r="D268" s="11"/>
    </row>
    <row r="269" spans="1:4">
      <c r="A269" s="16"/>
      <c r="B269" s="11"/>
      <c r="C269" s="11"/>
      <c r="D269" s="11"/>
    </row>
    <row r="270" spans="1:4">
      <c r="A270" s="16"/>
      <c r="B270" s="11"/>
      <c r="C270" s="11"/>
      <c r="D270" s="11"/>
    </row>
    <row r="271" spans="1:4">
      <c r="A271" s="16"/>
      <c r="B271" s="11"/>
      <c r="C271" s="11"/>
      <c r="D271" s="11"/>
    </row>
    <row r="272" spans="1:4">
      <c r="A272" s="16"/>
      <c r="B272" s="11"/>
      <c r="C272" s="11"/>
      <c r="D272" s="11"/>
    </row>
    <row r="273" spans="1:4">
      <c r="A273" s="16"/>
      <c r="B273" s="11"/>
      <c r="C273" s="11"/>
      <c r="D273" s="11"/>
    </row>
    <row r="274" spans="1:4">
      <c r="A274" s="16"/>
      <c r="B274" s="11"/>
      <c r="C274" s="11"/>
      <c r="D274" s="11"/>
    </row>
    <row r="275" spans="1:4">
      <c r="A275" s="16"/>
      <c r="B275" s="11"/>
      <c r="C275" s="11"/>
      <c r="D275" s="11"/>
    </row>
    <row r="276" spans="1:4">
      <c r="A276" s="16"/>
      <c r="B276" s="11"/>
      <c r="C276" s="11"/>
      <c r="D276" s="11"/>
    </row>
    <row r="277" spans="1:4">
      <c r="A277" s="16"/>
      <c r="B277" s="11"/>
      <c r="C277" s="11"/>
      <c r="D277" s="11"/>
    </row>
    <row r="278" spans="1:4">
      <c r="A278" s="16"/>
      <c r="B278" s="11"/>
      <c r="C278" s="11"/>
      <c r="D278" s="11"/>
    </row>
    <row r="279" spans="1:4">
      <c r="A279" s="16"/>
      <c r="B279" s="11"/>
      <c r="C279" s="11"/>
      <c r="D279" s="11"/>
    </row>
    <row r="280" spans="1:4">
      <c r="A280" s="16"/>
      <c r="B280" s="11"/>
      <c r="C280" s="11"/>
      <c r="D280" s="11"/>
    </row>
    <row r="281" spans="1:4">
      <c r="A281" s="16"/>
      <c r="B281" s="11"/>
      <c r="C281" s="11"/>
      <c r="D281" s="11"/>
    </row>
    <row r="282" spans="1:4">
      <c r="A282" s="16"/>
      <c r="B282" s="11"/>
      <c r="C282" s="11"/>
      <c r="D282" s="11"/>
    </row>
    <row r="283" spans="1:4">
      <c r="A283" s="16"/>
      <c r="B283" s="11"/>
      <c r="C283" s="11"/>
      <c r="D283" s="11"/>
    </row>
    <row r="284" spans="1:4">
      <c r="A284" s="16"/>
      <c r="B284" s="11"/>
      <c r="C284" s="11"/>
      <c r="D284" s="11"/>
    </row>
    <row r="285" spans="1:4">
      <c r="A285" s="16"/>
      <c r="B285" s="11"/>
      <c r="C285" s="11"/>
      <c r="D285" s="11"/>
    </row>
    <row r="286" spans="1:4">
      <c r="A286" s="16"/>
      <c r="B286" s="11"/>
      <c r="C286" s="11"/>
      <c r="D286" s="11"/>
    </row>
    <row r="287" spans="1:4">
      <c r="A287" s="16"/>
      <c r="B287" s="11"/>
      <c r="C287" s="11"/>
      <c r="D287" s="11"/>
    </row>
    <row r="288" spans="1:4">
      <c r="A288" s="16"/>
      <c r="B288" s="11"/>
      <c r="C288" s="11"/>
      <c r="D288" s="11"/>
    </row>
    <row r="289" spans="1:4">
      <c r="A289" s="16"/>
      <c r="B289" s="11"/>
      <c r="C289" s="11"/>
      <c r="D289" s="11"/>
    </row>
    <row r="290" spans="1:4">
      <c r="A290" s="16"/>
      <c r="B290" s="11"/>
      <c r="C290" s="11"/>
      <c r="D290" s="11"/>
    </row>
    <row r="291" spans="1:4">
      <c r="A291" s="16"/>
      <c r="B291" s="11"/>
      <c r="C291" s="11"/>
      <c r="D291" s="11"/>
    </row>
    <row r="292" spans="1:4">
      <c r="A292" s="16"/>
      <c r="B292" s="11"/>
      <c r="C292" s="11"/>
      <c r="D292" s="11"/>
    </row>
    <row r="293" spans="1:4">
      <c r="A293" s="16"/>
      <c r="B293" s="11"/>
      <c r="C293" s="11"/>
      <c r="D293" s="11"/>
    </row>
    <row r="294" spans="1:4">
      <c r="A294" s="16"/>
      <c r="B294" s="11"/>
      <c r="C294" s="11"/>
      <c r="D294" s="11"/>
    </row>
    <row r="295" spans="1:4">
      <c r="A295" s="16"/>
      <c r="B295" s="11"/>
      <c r="C295" s="11"/>
      <c r="D295" s="11"/>
    </row>
    <row r="296" spans="1:4">
      <c r="A296" s="16"/>
      <c r="B296" s="11"/>
      <c r="C296" s="11"/>
      <c r="D296" s="11"/>
    </row>
    <row r="297" spans="1:4">
      <c r="A297" s="16"/>
      <c r="B297" s="11"/>
      <c r="C297" s="11"/>
      <c r="D297" s="11"/>
    </row>
    <row r="298" spans="1:4">
      <c r="A298" s="16"/>
      <c r="B298" s="11"/>
      <c r="C298" s="11"/>
      <c r="D298" s="11"/>
    </row>
    <row r="299" spans="1:4">
      <c r="A299" s="16"/>
      <c r="B299" s="11"/>
      <c r="C299" s="11"/>
      <c r="D299" s="11"/>
    </row>
    <row r="300" spans="1:4">
      <c r="A300" s="16"/>
      <c r="B300" s="11"/>
      <c r="C300" s="11"/>
      <c r="D300" s="11"/>
    </row>
    <row r="301" spans="1:4">
      <c r="A301" s="16"/>
      <c r="B301" s="11"/>
      <c r="C301" s="11"/>
      <c r="D301" s="11"/>
    </row>
    <row r="302" spans="1:4">
      <c r="A302" s="16"/>
      <c r="B302" s="11"/>
      <c r="C302" s="11"/>
      <c r="D302" s="11"/>
    </row>
    <row r="303" spans="1:4">
      <c r="A303" s="16"/>
      <c r="B303" s="11"/>
      <c r="C303" s="11"/>
      <c r="D303" s="11"/>
    </row>
    <row r="304" spans="1:4">
      <c r="A304" s="16"/>
      <c r="B304" s="11"/>
      <c r="C304" s="11"/>
      <c r="D304" s="11"/>
    </row>
    <row r="305" spans="1:4">
      <c r="A305" s="16"/>
      <c r="B305" s="11"/>
      <c r="C305" s="11"/>
      <c r="D305" s="11"/>
    </row>
    <row r="306" spans="1:4">
      <c r="A306" s="16"/>
      <c r="B306" s="11"/>
      <c r="C306" s="11"/>
      <c r="D306" s="11"/>
    </row>
    <row r="307" spans="1:4">
      <c r="A307" s="16"/>
      <c r="B307" s="11"/>
      <c r="C307" s="11"/>
      <c r="D307" s="11"/>
    </row>
    <row r="308" spans="1:4">
      <c r="A308" s="16"/>
      <c r="B308" s="11"/>
      <c r="C308" s="11"/>
      <c r="D308" s="11"/>
    </row>
    <row r="309" spans="1:4">
      <c r="A309" s="16"/>
      <c r="B309" s="11"/>
      <c r="C309" s="11"/>
      <c r="D309" s="11"/>
    </row>
    <row r="310" spans="1:4">
      <c r="A310" s="16"/>
      <c r="B310" s="11"/>
      <c r="C310" s="11"/>
      <c r="D310" s="11"/>
    </row>
    <row r="311" spans="1:4">
      <c r="A311" s="16"/>
      <c r="B311" s="11"/>
      <c r="C311" s="11"/>
      <c r="D311" s="11"/>
    </row>
    <row r="312" spans="1:4">
      <c r="A312" s="16"/>
      <c r="B312" s="11"/>
      <c r="C312" s="11"/>
      <c r="D312" s="11"/>
    </row>
    <row r="313" spans="1:4">
      <c r="A313" s="16"/>
      <c r="B313" s="11"/>
      <c r="C313" s="11"/>
      <c r="D313" s="11"/>
    </row>
    <row r="314" spans="1:4">
      <c r="A314" s="16"/>
      <c r="B314" s="11"/>
      <c r="C314" s="11"/>
      <c r="D314" s="11"/>
    </row>
    <row r="315" spans="1:4">
      <c r="A315" s="16"/>
      <c r="B315" s="11"/>
      <c r="C315" s="11"/>
      <c r="D315" s="11"/>
    </row>
    <row r="316" spans="1:4">
      <c r="A316" s="16"/>
      <c r="B316" s="11"/>
      <c r="C316" s="11"/>
      <c r="D316" s="11"/>
    </row>
    <row r="317" spans="1:4">
      <c r="A317" s="16"/>
      <c r="B317" s="11"/>
      <c r="C317" s="11"/>
      <c r="D317" s="11"/>
    </row>
    <row r="318" spans="1:4">
      <c r="A318" s="16"/>
      <c r="B318" s="11"/>
      <c r="C318" s="11"/>
      <c r="D318" s="11"/>
    </row>
    <row r="319" spans="1:4">
      <c r="A319" s="16"/>
      <c r="B319" s="11"/>
      <c r="C319" s="11"/>
      <c r="D319" s="11"/>
    </row>
    <row r="320" spans="1:4">
      <c r="A320" s="16"/>
      <c r="B320" s="11"/>
      <c r="C320" s="11"/>
      <c r="D320" s="11"/>
    </row>
    <row r="321" spans="1:4">
      <c r="A321" s="16"/>
      <c r="B321" s="11"/>
      <c r="C321" s="11"/>
      <c r="D321" s="11"/>
    </row>
    <row r="322" spans="1:4">
      <c r="A322" s="16"/>
      <c r="B322" s="11"/>
      <c r="C322" s="11"/>
      <c r="D322" s="11"/>
    </row>
    <row r="323" spans="1:4">
      <c r="A323" s="16"/>
      <c r="B323" s="11"/>
      <c r="C323" s="11"/>
      <c r="D323" s="11"/>
    </row>
    <row r="324" spans="1:4">
      <c r="A324" s="16"/>
      <c r="B324" s="11"/>
      <c r="C324" s="11"/>
      <c r="D324" s="11"/>
    </row>
    <row r="325" spans="1:4">
      <c r="A325" s="16"/>
      <c r="B325" s="11"/>
      <c r="C325" s="11"/>
      <c r="D325" s="11"/>
    </row>
    <row r="326" spans="1:4">
      <c r="A326" s="16"/>
      <c r="B326" s="11"/>
      <c r="C326" s="11"/>
      <c r="D326" s="11"/>
    </row>
    <row r="327" spans="1:4">
      <c r="A327" s="16"/>
      <c r="B327" s="11"/>
      <c r="C327" s="11"/>
      <c r="D327" s="11"/>
    </row>
    <row r="328" spans="1:4">
      <c r="A328" s="16"/>
      <c r="B328" s="11"/>
      <c r="C328" s="11"/>
      <c r="D328" s="11"/>
    </row>
    <row r="329" spans="1:4">
      <c r="A329" s="16"/>
      <c r="B329" s="11"/>
      <c r="C329" s="11"/>
      <c r="D329" s="11"/>
    </row>
    <row r="330" spans="1:4">
      <c r="A330" s="16"/>
      <c r="B330" s="11"/>
      <c r="C330" s="11"/>
      <c r="D330" s="11"/>
    </row>
    <row r="331" spans="1:4">
      <c r="A331" s="16"/>
      <c r="B331" s="11"/>
      <c r="C331" s="11"/>
      <c r="D331" s="11"/>
    </row>
    <row r="332" spans="1:4">
      <c r="A332" s="16"/>
      <c r="B332" s="11"/>
      <c r="C332" s="11"/>
      <c r="D332" s="11"/>
    </row>
    <row r="333" spans="1:4">
      <c r="A333" s="16"/>
      <c r="B333" s="11"/>
      <c r="C333" s="11"/>
      <c r="D333" s="11"/>
    </row>
    <row r="334" spans="1:4">
      <c r="A334" s="16"/>
      <c r="B334" s="11"/>
      <c r="C334" s="11"/>
      <c r="D334" s="11"/>
    </row>
    <row r="335" spans="1:4">
      <c r="A335" s="16"/>
      <c r="B335" s="11"/>
      <c r="C335" s="11"/>
      <c r="D335" s="11"/>
    </row>
    <row r="336" spans="1:4">
      <c r="A336" s="16"/>
      <c r="B336" s="11"/>
      <c r="C336" s="11"/>
      <c r="D336" s="11"/>
    </row>
    <row r="337" spans="1:4">
      <c r="A337" s="16"/>
      <c r="B337" s="11"/>
      <c r="C337" s="11"/>
      <c r="D337" s="11"/>
    </row>
    <row r="338" spans="1:4">
      <c r="A338" s="16"/>
      <c r="B338" s="11"/>
      <c r="C338" s="11"/>
      <c r="D338" s="11"/>
    </row>
    <row r="339" spans="1:4">
      <c r="A339" s="16"/>
      <c r="B339" s="11"/>
      <c r="C339" s="11"/>
      <c r="D339" s="11"/>
    </row>
    <row r="340" spans="1:4">
      <c r="A340" s="16"/>
      <c r="B340" s="11"/>
      <c r="C340" s="11"/>
      <c r="D340" s="11"/>
    </row>
    <row r="341" spans="1:4">
      <c r="A341" s="16"/>
      <c r="B341" s="11"/>
      <c r="C341" s="11"/>
      <c r="D341" s="11"/>
    </row>
    <row r="342" spans="1:4">
      <c r="A342" s="16"/>
      <c r="B342" s="11"/>
      <c r="C342" s="11"/>
      <c r="D342" s="11"/>
    </row>
    <row r="343" spans="1:4">
      <c r="A343" s="16"/>
      <c r="B343" s="11"/>
      <c r="C343" s="11"/>
      <c r="D343" s="11"/>
    </row>
    <row r="344" spans="1:4">
      <c r="A344" s="16"/>
      <c r="B344" s="11"/>
      <c r="C344" s="11"/>
      <c r="D344" s="11"/>
    </row>
    <row r="345" spans="1:4">
      <c r="A345" s="16"/>
      <c r="B345" s="11"/>
      <c r="C345" s="11"/>
      <c r="D345" s="11"/>
    </row>
    <row r="346" spans="1:4">
      <c r="A346" s="16"/>
      <c r="B346" s="11"/>
      <c r="C346" s="11"/>
      <c r="D346" s="11"/>
    </row>
    <row r="347" spans="1:4">
      <c r="A347" s="16"/>
      <c r="B347" s="11"/>
      <c r="C347" s="11"/>
      <c r="D347" s="11"/>
    </row>
    <row r="348" spans="1:4">
      <c r="A348" s="16"/>
      <c r="B348" s="11"/>
      <c r="C348" s="11"/>
      <c r="D348" s="11"/>
    </row>
    <row r="349" spans="1:4">
      <c r="A349" s="16"/>
      <c r="B349" s="11"/>
      <c r="C349" s="11"/>
      <c r="D349" s="11"/>
    </row>
    <row r="350" spans="1:4">
      <c r="A350" s="16"/>
      <c r="B350" s="11"/>
      <c r="C350" s="11"/>
      <c r="D350" s="11"/>
    </row>
    <row r="351" spans="1:4">
      <c r="A351" s="16"/>
      <c r="B351" s="11"/>
      <c r="C351" s="11"/>
      <c r="D351" s="11"/>
    </row>
    <row r="352" spans="1:4">
      <c r="A352" s="16"/>
      <c r="B352" s="11"/>
      <c r="C352" s="11"/>
      <c r="D352" s="11"/>
    </row>
    <row r="353" spans="1:4">
      <c r="A353" s="16"/>
      <c r="B353" s="11"/>
      <c r="C353" s="11"/>
      <c r="D353" s="11"/>
    </row>
    <row r="354" spans="1:4">
      <c r="A354" s="16"/>
      <c r="B354" s="11"/>
      <c r="C354" s="11"/>
      <c r="D354" s="11"/>
    </row>
    <row r="355" spans="1:4">
      <c r="A355" s="16"/>
      <c r="B355" s="11"/>
      <c r="C355" s="11"/>
      <c r="D355" s="11"/>
    </row>
    <row r="356" spans="1:4">
      <c r="A356" s="16"/>
      <c r="B356" s="11"/>
      <c r="C356" s="11"/>
      <c r="D356" s="11"/>
    </row>
    <row r="357" spans="1:4">
      <c r="A357" s="16"/>
      <c r="B357" s="11"/>
      <c r="C357" s="11"/>
      <c r="D357" s="11"/>
    </row>
    <row r="358" spans="1:4">
      <c r="A358" s="16"/>
      <c r="B358" s="11"/>
      <c r="C358" s="11"/>
      <c r="D358" s="11"/>
    </row>
    <row r="359" spans="1:4">
      <c r="A359" s="16"/>
      <c r="B359" s="11"/>
      <c r="C359" s="11"/>
      <c r="D359" s="11"/>
    </row>
    <row r="360" spans="1:4">
      <c r="A360" s="16"/>
      <c r="B360" s="11"/>
      <c r="C360" s="11"/>
      <c r="D360" s="11"/>
    </row>
    <row r="361" spans="1:4">
      <c r="A361" s="16"/>
      <c r="B361" s="11"/>
      <c r="C361" s="11"/>
      <c r="D361" s="11"/>
    </row>
    <row r="362" spans="1:4">
      <c r="A362" s="16"/>
      <c r="B362" s="11"/>
      <c r="C362" s="11"/>
      <c r="D362" s="11"/>
    </row>
    <row r="363" spans="1:4">
      <c r="A363" s="16"/>
      <c r="B363" s="11"/>
      <c r="C363" s="11"/>
      <c r="D363" s="11"/>
    </row>
    <row r="364" spans="1:4">
      <c r="A364" s="16"/>
      <c r="B364" s="11"/>
      <c r="C364" s="11"/>
      <c r="D364" s="11"/>
    </row>
    <row r="365" spans="1:4">
      <c r="A365" s="16"/>
      <c r="B365" s="11"/>
      <c r="C365" s="11"/>
      <c r="D365" s="11"/>
    </row>
    <row r="366" spans="1:4">
      <c r="A366" s="16"/>
      <c r="B366" s="11"/>
      <c r="C366" s="11"/>
      <c r="D366" s="11"/>
    </row>
    <row r="367" spans="1:4">
      <c r="A367" s="16"/>
      <c r="B367" s="11"/>
      <c r="C367" s="11"/>
      <c r="D367" s="11"/>
    </row>
    <row r="368" spans="1:4">
      <c r="A368" s="16"/>
      <c r="B368" s="11"/>
      <c r="C368" s="11"/>
      <c r="D368" s="11"/>
    </row>
    <row r="369" spans="1:4">
      <c r="A369" s="16"/>
      <c r="B369" s="11"/>
      <c r="C369" s="11"/>
      <c r="D369" s="11"/>
    </row>
    <row r="370" spans="1:4">
      <c r="A370" s="16"/>
      <c r="B370" s="11"/>
      <c r="C370" s="11"/>
      <c r="D370" s="11"/>
    </row>
    <row r="371" spans="1:4">
      <c r="A371" s="16"/>
      <c r="B371" s="11"/>
      <c r="C371" s="11"/>
      <c r="D371" s="11"/>
    </row>
  </sheetData>
  <mergeCells count="6">
    <mergeCell ref="A3:D3"/>
    <mergeCell ref="A4:A6"/>
    <mergeCell ref="B4:C5"/>
    <mergeCell ref="D4:D6"/>
    <mergeCell ref="A1:D1"/>
    <mergeCell ref="A2:D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4"/>
  <sheetViews>
    <sheetView workbookViewId="0">
      <selection sqref="A1:C1"/>
    </sheetView>
  </sheetViews>
  <sheetFormatPr defaultRowHeight="15"/>
  <cols>
    <col min="1" max="1" width="9.140625" style="26"/>
    <col min="2" max="2" width="45.85546875" style="1" customWidth="1"/>
    <col min="3" max="3" width="17.28515625" style="1" customWidth="1"/>
    <col min="4" max="16384" width="9.140625" style="1"/>
  </cols>
  <sheetData>
    <row r="1" spans="1:3" ht="16.5">
      <c r="A1" s="87" t="s">
        <v>71</v>
      </c>
      <c r="B1" s="87"/>
      <c r="C1" s="87"/>
    </row>
    <row r="2" spans="1:3" ht="15" customHeight="1">
      <c r="A2" s="88" t="s">
        <v>72</v>
      </c>
      <c r="B2" s="90" t="s">
        <v>1</v>
      </c>
      <c r="C2" s="91" t="s">
        <v>74</v>
      </c>
    </row>
    <row r="3" spans="1:3">
      <c r="A3" s="89"/>
      <c r="B3" s="90"/>
      <c r="C3" s="91"/>
    </row>
    <row r="4" spans="1:3" ht="25.5">
      <c r="A4" s="20">
        <v>1</v>
      </c>
      <c r="B4" s="21" t="s">
        <v>75</v>
      </c>
      <c r="C4" s="22">
        <v>3749</v>
      </c>
    </row>
    <row r="5" spans="1:3">
      <c r="A5" s="20">
        <v>2</v>
      </c>
      <c r="B5" s="21" t="s">
        <v>76</v>
      </c>
      <c r="C5" s="22">
        <v>6938</v>
      </c>
    </row>
    <row r="6" spans="1:3">
      <c r="A6" s="20">
        <v>3</v>
      </c>
      <c r="B6" s="21" t="s">
        <v>77</v>
      </c>
      <c r="C6" s="22">
        <v>7114</v>
      </c>
    </row>
    <row r="7" spans="1:3">
      <c r="A7" s="20">
        <v>4</v>
      </c>
      <c r="B7" s="21" t="s">
        <v>78</v>
      </c>
      <c r="C7" s="22">
        <v>2767</v>
      </c>
    </row>
    <row r="8" spans="1:3">
      <c r="A8" s="20">
        <v>5</v>
      </c>
      <c r="B8" s="21" t="s">
        <v>79</v>
      </c>
      <c r="C8" s="22">
        <v>3748</v>
      </c>
    </row>
    <row r="9" spans="1:3">
      <c r="A9" s="20">
        <v>6</v>
      </c>
      <c r="B9" s="21" t="s">
        <v>80</v>
      </c>
      <c r="C9" s="22">
        <v>4152</v>
      </c>
    </row>
    <row r="10" spans="1:3">
      <c r="A10" s="20">
        <v>7</v>
      </c>
      <c r="B10" s="21" t="s">
        <v>81</v>
      </c>
      <c r="C10" s="22">
        <v>4876</v>
      </c>
    </row>
    <row r="11" spans="1:3">
      <c r="A11" s="20">
        <v>8</v>
      </c>
      <c r="B11" s="21" t="s">
        <v>82</v>
      </c>
      <c r="C11" s="22">
        <v>7692</v>
      </c>
    </row>
    <row r="12" spans="1:3">
      <c r="A12" s="20">
        <v>9</v>
      </c>
      <c r="B12" s="21" t="s">
        <v>15</v>
      </c>
      <c r="C12" s="22">
        <v>3352</v>
      </c>
    </row>
    <row r="13" spans="1:3">
      <c r="A13" s="20">
        <v>10</v>
      </c>
      <c r="B13" s="21" t="s">
        <v>83</v>
      </c>
      <c r="C13" s="22">
        <v>22088</v>
      </c>
    </row>
    <row r="14" spans="1:3">
      <c r="A14" s="20">
        <v>11</v>
      </c>
      <c r="B14" s="21" t="s">
        <v>84</v>
      </c>
      <c r="C14" s="22">
        <v>198</v>
      </c>
    </row>
    <row r="15" spans="1:3">
      <c r="A15" s="20">
        <v>12</v>
      </c>
      <c r="B15" s="21" t="s">
        <v>85</v>
      </c>
      <c r="C15" s="22">
        <v>1589</v>
      </c>
    </row>
    <row r="16" spans="1:3" ht="25.5">
      <c r="A16" s="20">
        <v>13</v>
      </c>
      <c r="B16" s="21" t="s">
        <v>86</v>
      </c>
      <c r="C16" s="22">
        <v>1033</v>
      </c>
    </row>
    <row r="17" spans="1:3">
      <c r="A17" s="20">
        <v>14</v>
      </c>
      <c r="B17" s="21" t="s">
        <v>87</v>
      </c>
      <c r="C17" s="22">
        <v>6110</v>
      </c>
    </row>
    <row r="18" spans="1:3">
      <c r="A18" s="20">
        <v>15</v>
      </c>
      <c r="B18" s="21" t="s">
        <v>21</v>
      </c>
      <c r="C18" s="22">
        <v>4203</v>
      </c>
    </row>
    <row r="19" spans="1:3">
      <c r="A19" s="20">
        <v>16</v>
      </c>
      <c r="B19" s="21" t="s">
        <v>89</v>
      </c>
      <c r="C19" s="22">
        <v>3509</v>
      </c>
    </row>
    <row r="20" spans="1:3">
      <c r="A20" s="20">
        <v>17</v>
      </c>
      <c r="B20" s="21" t="s">
        <v>90</v>
      </c>
      <c r="C20" s="22">
        <v>2309</v>
      </c>
    </row>
    <row r="21" spans="1:3">
      <c r="A21" s="20">
        <v>18</v>
      </c>
      <c r="B21" s="21" t="s">
        <v>91</v>
      </c>
      <c r="C21" s="22">
        <v>20886</v>
      </c>
    </row>
    <row r="22" spans="1:3">
      <c r="A22" s="20">
        <v>19</v>
      </c>
      <c r="B22" s="21" t="s">
        <v>92</v>
      </c>
      <c r="C22" s="22">
        <v>4046</v>
      </c>
    </row>
    <row r="23" spans="1:3">
      <c r="A23" s="20">
        <v>20</v>
      </c>
      <c r="B23" s="21" t="s">
        <v>93</v>
      </c>
      <c r="C23" s="22">
        <v>1587</v>
      </c>
    </row>
    <row r="24" spans="1:3">
      <c r="A24" s="20">
        <v>21</v>
      </c>
      <c r="B24" s="21" t="s">
        <v>94</v>
      </c>
      <c r="C24" s="22">
        <v>1600</v>
      </c>
    </row>
    <row r="25" spans="1:3">
      <c r="A25" s="20">
        <v>22</v>
      </c>
      <c r="B25" s="21" t="s">
        <v>95</v>
      </c>
      <c r="C25" s="22">
        <v>6787</v>
      </c>
    </row>
    <row r="26" spans="1:3">
      <c r="A26" s="20">
        <v>23</v>
      </c>
      <c r="B26" s="21" t="s">
        <v>96</v>
      </c>
      <c r="C26" s="22">
        <v>6869</v>
      </c>
    </row>
    <row r="27" spans="1:3">
      <c r="A27" s="20">
        <v>24</v>
      </c>
      <c r="B27" s="21" t="s">
        <v>97</v>
      </c>
      <c r="C27" s="22">
        <v>3888</v>
      </c>
    </row>
    <row r="28" spans="1:3">
      <c r="A28" s="20">
        <v>25</v>
      </c>
      <c r="B28" s="21" t="s">
        <v>98</v>
      </c>
      <c r="C28" s="22">
        <v>3557</v>
      </c>
    </row>
    <row r="29" spans="1:3" ht="25.5">
      <c r="A29" s="20">
        <v>26</v>
      </c>
      <c r="B29" s="21" t="s">
        <v>99</v>
      </c>
      <c r="C29" s="22">
        <v>6575</v>
      </c>
    </row>
    <row r="30" spans="1:3">
      <c r="A30" s="20">
        <v>27</v>
      </c>
      <c r="B30" s="21" t="s">
        <v>101</v>
      </c>
      <c r="C30" s="22">
        <v>74404</v>
      </c>
    </row>
    <row r="31" spans="1:3">
      <c r="A31" s="20">
        <v>28</v>
      </c>
      <c r="B31" s="21" t="s">
        <v>102</v>
      </c>
      <c r="C31" s="22">
        <v>29699</v>
      </c>
    </row>
    <row r="32" spans="1:3">
      <c r="A32" s="20">
        <v>29</v>
      </c>
      <c r="B32" s="21" t="s">
        <v>103</v>
      </c>
      <c r="C32" s="22">
        <v>3121</v>
      </c>
    </row>
    <row r="33" spans="1:3">
      <c r="A33" s="20">
        <v>30</v>
      </c>
      <c r="B33" s="21" t="s">
        <v>104</v>
      </c>
      <c r="C33" s="22">
        <v>2334</v>
      </c>
    </row>
    <row r="34" spans="1:3">
      <c r="A34" s="20">
        <v>31</v>
      </c>
      <c r="B34" s="21" t="s">
        <v>105</v>
      </c>
      <c r="C34" s="22">
        <v>11450</v>
      </c>
    </row>
    <row r="35" spans="1:3">
      <c r="A35" s="20">
        <v>32</v>
      </c>
      <c r="B35" s="21" t="s">
        <v>106</v>
      </c>
      <c r="C35" s="22">
        <v>2245</v>
      </c>
    </row>
    <row r="36" spans="1:3">
      <c r="A36" s="20">
        <v>33</v>
      </c>
      <c r="B36" s="21" t="s">
        <v>107</v>
      </c>
      <c r="C36" s="22">
        <v>4740</v>
      </c>
    </row>
    <row r="37" spans="1:3">
      <c r="A37" s="20">
        <v>34</v>
      </c>
      <c r="B37" s="21" t="s">
        <v>109</v>
      </c>
      <c r="C37" s="22">
        <v>11815</v>
      </c>
    </row>
    <row r="38" spans="1:3">
      <c r="A38" s="20">
        <v>35</v>
      </c>
      <c r="B38" s="21" t="s">
        <v>110</v>
      </c>
      <c r="C38" s="22">
        <v>7034</v>
      </c>
    </row>
    <row r="39" spans="1:3">
      <c r="A39" s="20">
        <v>36</v>
      </c>
      <c r="B39" s="21" t="s">
        <v>111</v>
      </c>
      <c r="C39" s="22">
        <v>11183</v>
      </c>
    </row>
    <row r="40" spans="1:3">
      <c r="A40" s="20">
        <v>37</v>
      </c>
      <c r="B40" s="21" t="s">
        <v>112</v>
      </c>
      <c r="C40" s="22">
        <v>3570</v>
      </c>
    </row>
    <row r="41" spans="1:3">
      <c r="A41" s="20">
        <v>38</v>
      </c>
      <c r="B41" s="21" t="s">
        <v>114</v>
      </c>
      <c r="C41" s="22">
        <v>13815</v>
      </c>
    </row>
    <row r="42" spans="1:3">
      <c r="A42" s="20">
        <v>39</v>
      </c>
      <c r="B42" s="21" t="s">
        <v>115</v>
      </c>
      <c r="C42" s="22">
        <v>4893</v>
      </c>
    </row>
    <row r="43" spans="1:3">
      <c r="A43" s="20">
        <v>40</v>
      </c>
      <c r="B43" s="21" t="s">
        <v>116</v>
      </c>
      <c r="C43" s="22">
        <v>3001</v>
      </c>
    </row>
    <row r="44" spans="1:3">
      <c r="A44" s="20">
        <v>41</v>
      </c>
      <c r="B44" s="21" t="s">
        <v>117</v>
      </c>
      <c r="C44" s="22">
        <v>3908</v>
      </c>
    </row>
    <row r="45" spans="1:3">
      <c r="A45" s="20">
        <v>42</v>
      </c>
      <c r="B45" s="21" t="s">
        <v>118</v>
      </c>
      <c r="C45" s="22">
        <v>10483</v>
      </c>
    </row>
    <row r="46" spans="1:3">
      <c r="A46" s="20">
        <v>43</v>
      </c>
      <c r="B46" s="21" t="s">
        <v>120</v>
      </c>
      <c r="C46" s="22">
        <v>11581</v>
      </c>
    </row>
    <row r="47" spans="1:3">
      <c r="A47" s="20">
        <v>44</v>
      </c>
      <c r="B47" s="21" t="s">
        <v>121</v>
      </c>
      <c r="C47" s="22">
        <v>39557</v>
      </c>
    </row>
    <row r="48" spans="1:3">
      <c r="A48" s="20">
        <v>45</v>
      </c>
      <c r="B48" s="21" t="s">
        <v>122</v>
      </c>
      <c r="C48" s="22">
        <v>26393</v>
      </c>
    </row>
    <row r="49" spans="1:3">
      <c r="A49" s="20">
        <v>46</v>
      </c>
      <c r="B49" s="21" t="s">
        <v>123</v>
      </c>
      <c r="C49" s="22">
        <v>38207</v>
      </c>
    </row>
    <row r="50" spans="1:3">
      <c r="A50" s="20">
        <v>47</v>
      </c>
      <c r="B50" s="21" t="s">
        <v>124</v>
      </c>
      <c r="C50" s="22">
        <v>18443</v>
      </c>
    </row>
    <row r="51" spans="1:3">
      <c r="A51" s="20">
        <v>48</v>
      </c>
      <c r="B51" s="21" t="s">
        <v>125</v>
      </c>
      <c r="C51" s="22">
        <v>27170</v>
      </c>
    </row>
    <row r="52" spans="1:3">
      <c r="A52" s="20">
        <v>49</v>
      </c>
      <c r="B52" s="21" t="s">
        <v>126</v>
      </c>
      <c r="C52" s="22">
        <v>22190</v>
      </c>
    </row>
    <row r="53" spans="1:3">
      <c r="A53" s="20">
        <v>50</v>
      </c>
      <c r="B53" s="21" t="s">
        <v>127</v>
      </c>
      <c r="C53" s="22">
        <v>24144</v>
      </c>
    </row>
    <row r="54" spans="1:3">
      <c r="A54" s="20">
        <v>51</v>
      </c>
      <c r="B54" s="21" t="s">
        <v>128</v>
      </c>
      <c r="C54" s="22">
        <v>22133</v>
      </c>
    </row>
    <row r="55" spans="1:3">
      <c r="A55" s="20">
        <v>52</v>
      </c>
      <c r="B55" s="21" t="s">
        <v>130</v>
      </c>
      <c r="C55" s="22">
        <v>13606</v>
      </c>
    </row>
    <row r="56" spans="1:3">
      <c r="A56" s="20">
        <v>53</v>
      </c>
      <c r="B56" s="21" t="s">
        <v>131</v>
      </c>
      <c r="C56" s="22">
        <v>2532</v>
      </c>
    </row>
    <row r="57" spans="1:3">
      <c r="A57" s="20">
        <v>54</v>
      </c>
      <c r="B57" s="21" t="s">
        <v>132</v>
      </c>
      <c r="C57" s="22">
        <v>6166</v>
      </c>
    </row>
    <row r="58" spans="1:3">
      <c r="A58" s="23"/>
      <c r="B58" s="24" t="s">
        <v>133</v>
      </c>
      <c r="C58" s="25">
        <f>SUM(C4:C57)</f>
        <v>591039</v>
      </c>
    </row>
    <row r="60" spans="1:3">
      <c r="B60" s="27"/>
    </row>
    <row r="61" spans="1:3">
      <c r="B61" s="28"/>
    </row>
    <row r="62" spans="1:3">
      <c r="B62" s="29"/>
    </row>
    <row r="63" spans="1:3">
      <c r="B63" s="29"/>
    </row>
    <row r="64" spans="1:3">
      <c r="B64" s="29"/>
    </row>
  </sheetData>
  <mergeCells count="4">
    <mergeCell ref="A1:C1"/>
    <mergeCell ref="A2:A3"/>
    <mergeCell ref="B2:B3"/>
    <mergeCell ref="C2:C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topLeftCell="B2" workbookViewId="0">
      <selection activeCell="B10" sqref="A10:XFD14"/>
    </sheetView>
  </sheetViews>
  <sheetFormatPr defaultRowHeight="15"/>
  <cols>
    <col min="1" max="1" width="5.140625" style="36" hidden="1" customWidth="1"/>
    <col min="2" max="2" width="22" style="36" customWidth="1"/>
    <col min="3" max="3" width="40.7109375" style="50" bestFit="1" customWidth="1"/>
    <col min="4" max="4" width="12.5703125" style="36" customWidth="1"/>
    <col min="5" max="5" width="11.85546875" style="36" hidden="1" customWidth="1"/>
    <col min="6" max="235" width="9.140625" style="36"/>
    <col min="236" max="236" width="0" style="36" hidden="1" customWidth="1"/>
    <col min="237" max="237" width="16.85546875" style="36" customWidth="1"/>
    <col min="238" max="238" width="40.7109375" style="36" bestFit="1" customWidth="1"/>
    <col min="239" max="239" width="9.140625" style="36"/>
    <col min="240" max="258" width="0" style="36" hidden="1" customWidth="1"/>
    <col min="259" max="260" width="12.5703125" style="36" customWidth="1"/>
    <col min="261" max="261" width="0" style="36" hidden="1" customWidth="1"/>
    <col min="262" max="491" width="9.140625" style="36"/>
    <col min="492" max="492" width="0" style="36" hidden="1" customWidth="1"/>
    <col min="493" max="493" width="16.85546875" style="36" customWidth="1"/>
    <col min="494" max="494" width="40.7109375" style="36" bestFit="1" customWidth="1"/>
    <col min="495" max="495" width="9.140625" style="36"/>
    <col min="496" max="514" width="0" style="36" hidden="1" customWidth="1"/>
    <col min="515" max="516" width="12.5703125" style="36" customWidth="1"/>
    <col min="517" max="517" width="0" style="36" hidden="1" customWidth="1"/>
    <col min="518" max="747" width="9.140625" style="36"/>
    <col min="748" max="748" width="0" style="36" hidden="1" customWidth="1"/>
    <col min="749" max="749" width="16.85546875" style="36" customWidth="1"/>
    <col min="750" max="750" width="40.7109375" style="36" bestFit="1" customWidth="1"/>
    <col min="751" max="751" width="9.140625" style="36"/>
    <col min="752" max="770" width="0" style="36" hidden="1" customWidth="1"/>
    <col min="771" max="772" width="12.5703125" style="36" customWidth="1"/>
    <col min="773" max="773" width="0" style="36" hidden="1" customWidth="1"/>
    <col min="774" max="1003" width="9.140625" style="36"/>
    <col min="1004" max="1004" width="0" style="36" hidden="1" customWidth="1"/>
    <col min="1005" max="1005" width="16.85546875" style="36" customWidth="1"/>
    <col min="1006" max="1006" width="40.7109375" style="36" bestFit="1" customWidth="1"/>
    <col min="1007" max="1007" width="9.140625" style="36"/>
    <col min="1008" max="1026" width="0" style="36" hidden="1" customWidth="1"/>
    <col min="1027" max="1028" width="12.5703125" style="36" customWidth="1"/>
    <col min="1029" max="1029" width="0" style="36" hidden="1" customWidth="1"/>
    <col min="1030" max="1259" width="9.140625" style="36"/>
    <col min="1260" max="1260" width="0" style="36" hidden="1" customWidth="1"/>
    <col min="1261" max="1261" width="16.85546875" style="36" customWidth="1"/>
    <col min="1262" max="1262" width="40.7109375" style="36" bestFit="1" customWidth="1"/>
    <col min="1263" max="1263" width="9.140625" style="36"/>
    <col min="1264" max="1282" width="0" style="36" hidden="1" customWidth="1"/>
    <col min="1283" max="1284" width="12.5703125" style="36" customWidth="1"/>
    <col min="1285" max="1285" width="0" style="36" hidden="1" customWidth="1"/>
    <col min="1286" max="1515" width="9.140625" style="36"/>
    <col min="1516" max="1516" width="0" style="36" hidden="1" customWidth="1"/>
    <col min="1517" max="1517" width="16.85546875" style="36" customWidth="1"/>
    <col min="1518" max="1518" width="40.7109375" style="36" bestFit="1" customWidth="1"/>
    <col min="1519" max="1519" width="9.140625" style="36"/>
    <col min="1520" max="1538" width="0" style="36" hidden="1" customWidth="1"/>
    <col min="1539" max="1540" width="12.5703125" style="36" customWidth="1"/>
    <col min="1541" max="1541" width="0" style="36" hidden="1" customWidth="1"/>
    <col min="1542" max="1771" width="9.140625" style="36"/>
    <col min="1772" max="1772" width="0" style="36" hidden="1" customWidth="1"/>
    <col min="1773" max="1773" width="16.85546875" style="36" customWidth="1"/>
    <col min="1774" max="1774" width="40.7109375" style="36" bestFit="1" customWidth="1"/>
    <col min="1775" max="1775" width="9.140625" style="36"/>
    <col min="1776" max="1794" width="0" style="36" hidden="1" customWidth="1"/>
    <col min="1795" max="1796" width="12.5703125" style="36" customWidth="1"/>
    <col min="1797" max="1797" width="0" style="36" hidden="1" customWidth="1"/>
    <col min="1798" max="2027" width="9.140625" style="36"/>
    <col min="2028" max="2028" width="0" style="36" hidden="1" customWidth="1"/>
    <col min="2029" max="2029" width="16.85546875" style="36" customWidth="1"/>
    <col min="2030" max="2030" width="40.7109375" style="36" bestFit="1" customWidth="1"/>
    <col min="2031" max="2031" width="9.140625" style="36"/>
    <col min="2032" max="2050" width="0" style="36" hidden="1" customWidth="1"/>
    <col min="2051" max="2052" width="12.5703125" style="36" customWidth="1"/>
    <col min="2053" max="2053" width="0" style="36" hidden="1" customWidth="1"/>
    <col min="2054" max="2283" width="9.140625" style="36"/>
    <col min="2284" max="2284" width="0" style="36" hidden="1" customWidth="1"/>
    <col min="2285" max="2285" width="16.85546875" style="36" customWidth="1"/>
    <col min="2286" max="2286" width="40.7109375" style="36" bestFit="1" customWidth="1"/>
    <col min="2287" max="2287" width="9.140625" style="36"/>
    <col min="2288" max="2306" width="0" style="36" hidden="1" customWidth="1"/>
    <col min="2307" max="2308" width="12.5703125" style="36" customWidth="1"/>
    <col min="2309" max="2309" width="0" style="36" hidden="1" customWidth="1"/>
    <col min="2310" max="2539" width="9.140625" style="36"/>
    <col min="2540" max="2540" width="0" style="36" hidden="1" customWidth="1"/>
    <col min="2541" max="2541" width="16.85546875" style="36" customWidth="1"/>
    <col min="2542" max="2542" width="40.7109375" style="36" bestFit="1" customWidth="1"/>
    <col min="2543" max="2543" width="9.140625" style="36"/>
    <col min="2544" max="2562" width="0" style="36" hidden="1" customWidth="1"/>
    <col min="2563" max="2564" width="12.5703125" style="36" customWidth="1"/>
    <col min="2565" max="2565" width="0" style="36" hidden="1" customWidth="1"/>
    <col min="2566" max="2795" width="9.140625" style="36"/>
    <col min="2796" max="2796" width="0" style="36" hidden="1" customWidth="1"/>
    <col min="2797" max="2797" width="16.85546875" style="36" customWidth="1"/>
    <col min="2798" max="2798" width="40.7109375" style="36" bestFit="1" customWidth="1"/>
    <col min="2799" max="2799" width="9.140625" style="36"/>
    <col min="2800" max="2818" width="0" style="36" hidden="1" customWidth="1"/>
    <col min="2819" max="2820" width="12.5703125" style="36" customWidth="1"/>
    <col min="2821" max="2821" width="0" style="36" hidden="1" customWidth="1"/>
    <col min="2822" max="3051" width="9.140625" style="36"/>
    <col min="3052" max="3052" width="0" style="36" hidden="1" customWidth="1"/>
    <col min="3053" max="3053" width="16.85546875" style="36" customWidth="1"/>
    <col min="3054" max="3054" width="40.7109375" style="36" bestFit="1" customWidth="1"/>
    <col min="3055" max="3055" width="9.140625" style="36"/>
    <col min="3056" max="3074" width="0" style="36" hidden="1" customWidth="1"/>
    <col min="3075" max="3076" width="12.5703125" style="36" customWidth="1"/>
    <col min="3077" max="3077" width="0" style="36" hidden="1" customWidth="1"/>
    <col min="3078" max="3307" width="9.140625" style="36"/>
    <col min="3308" max="3308" width="0" style="36" hidden="1" customWidth="1"/>
    <col min="3309" max="3309" width="16.85546875" style="36" customWidth="1"/>
    <col min="3310" max="3310" width="40.7109375" style="36" bestFit="1" customWidth="1"/>
    <col min="3311" max="3311" width="9.140625" style="36"/>
    <col min="3312" max="3330" width="0" style="36" hidden="1" customWidth="1"/>
    <col min="3331" max="3332" width="12.5703125" style="36" customWidth="1"/>
    <col min="3333" max="3333" width="0" style="36" hidden="1" customWidth="1"/>
    <col min="3334" max="3563" width="9.140625" style="36"/>
    <col min="3564" max="3564" width="0" style="36" hidden="1" customWidth="1"/>
    <col min="3565" max="3565" width="16.85546875" style="36" customWidth="1"/>
    <col min="3566" max="3566" width="40.7109375" style="36" bestFit="1" customWidth="1"/>
    <col min="3567" max="3567" width="9.140625" style="36"/>
    <col min="3568" max="3586" width="0" style="36" hidden="1" customWidth="1"/>
    <col min="3587" max="3588" width="12.5703125" style="36" customWidth="1"/>
    <col min="3589" max="3589" width="0" style="36" hidden="1" customWidth="1"/>
    <col min="3590" max="3819" width="9.140625" style="36"/>
    <col min="3820" max="3820" width="0" style="36" hidden="1" customWidth="1"/>
    <col min="3821" max="3821" width="16.85546875" style="36" customWidth="1"/>
    <col min="3822" max="3822" width="40.7109375" style="36" bestFit="1" customWidth="1"/>
    <col min="3823" max="3823" width="9.140625" style="36"/>
    <col min="3824" max="3842" width="0" style="36" hidden="1" customWidth="1"/>
    <col min="3843" max="3844" width="12.5703125" style="36" customWidth="1"/>
    <col min="3845" max="3845" width="0" style="36" hidden="1" customWidth="1"/>
    <col min="3846" max="4075" width="9.140625" style="36"/>
    <col min="4076" max="4076" width="0" style="36" hidden="1" customWidth="1"/>
    <col min="4077" max="4077" width="16.85546875" style="36" customWidth="1"/>
    <col min="4078" max="4078" width="40.7109375" style="36" bestFit="1" customWidth="1"/>
    <col min="4079" max="4079" width="9.140625" style="36"/>
    <col min="4080" max="4098" width="0" style="36" hidden="1" customWidth="1"/>
    <col min="4099" max="4100" width="12.5703125" style="36" customWidth="1"/>
    <col min="4101" max="4101" width="0" style="36" hidden="1" customWidth="1"/>
    <col min="4102" max="4331" width="9.140625" style="36"/>
    <col min="4332" max="4332" width="0" style="36" hidden="1" customWidth="1"/>
    <col min="4333" max="4333" width="16.85546875" style="36" customWidth="1"/>
    <col min="4334" max="4334" width="40.7109375" style="36" bestFit="1" customWidth="1"/>
    <col min="4335" max="4335" width="9.140625" style="36"/>
    <col min="4336" max="4354" width="0" style="36" hidden="1" customWidth="1"/>
    <col min="4355" max="4356" width="12.5703125" style="36" customWidth="1"/>
    <col min="4357" max="4357" width="0" style="36" hidden="1" customWidth="1"/>
    <col min="4358" max="4587" width="9.140625" style="36"/>
    <col min="4588" max="4588" width="0" style="36" hidden="1" customWidth="1"/>
    <col min="4589" max="4589" width="16.85546875" style="36" customWidth="1"/>
    <col min="4590" max="4590" width="40.7109375" style="36" bestFit="1" customWidth="1"/>
    <col min="4591" max="4591" width="9.140625" style="36"/>
    <col min="4592" max="4610" width="0" style="36" hidden="1" customWidth="1"/>
    <col min="4611" max="4612" width="12.5703125" style="36" customWidth="1"/>
    <col min="4613" max="4613" width="0" style="36" hidden="1" customWidth="1"/>
    <col min="4614" max="4843" width="9.140625" style="36"/>
    <col min="4844" max="4844" width="0" style="36" hidden="1" customWidth="1"/>
    <col min="4845" max="4845" width="16.85546875" style="36" customWidth="1"/>
    <col min="4846" max="4846" width="40.7109375" style="36" bestFit="1" customWidth="1"/>
    <col min="4847" max="4847" width="9.140625" style="36"/>
    <col min="4848" max="4866" width="0" style="36" hidden="1" customWidth="1"/>
    <col min="4867" max="4868" width="12.5703125" style="36" customWidth="1"/>
    <col min="4869" max="4869" width="0" style="36" hidden="1" customWidth="1"/>
    <col min="4870" max="5099" width="9.140625" style="36"/>
    <col min="5100" max="5100" width="0" style="36" hidden="1" customWidth="1"/>
    <col min="5101" max="5101" width="16.85546875" style="36" customWidth="1"/>
    <col min="5102" max="5102" width="40.7109375" style="36" bestFit="1" customWidth="1"/>
    <col min="5103" max="5103" width="9.140625" style="36"/>
    <col min="5104" max="5122" width="0" style="36" hidden="1" customWidth="1"/>
    <col min="5123" max="5124" width="12.5703125" style="36" customWidth="1"/>
    <col min="5125" max="5125" width="0" style="36" hidden="1" customWidth="1"/>
    <col min="5126" max="5355" width="9.140625" style="36"/>
    <col min="5356" max="5356" width="0" style="36" hidden="1" customWidth="1"/>
    <col min="5357" max="5357" width="16.85546875" style="36" customWidth="1"/>
    <col min="5358" max="5358" width="40.7109375" style="36" bestFit="1" customWidth="1"/>
    <col min="5359" max="5359" width="9.140625" style="36"/>
    <col min="5360" max="5378" width="0" style="36" hidden="1" customWidth="1"/>
    <col min="5379" max="5380" width="12.5703125" style="36" customWidth="1"/>
    <col min="5381" max="5381" width="0" style="36" hidden="1" customWidth="1"/>
    <col min="5382" max="5611" width="9.140625" style="36"/>
    <col min="5612" max="5612" width="0" style="36" hidden="1" customWidth="1"/>
    <col min="5613" max="5613" width="16.85546875" style="36" customWidth="1"/>
    <col min="5614" max="5614" width="40.7109375" style="36" bestFit="1" customWidth="1"/>
    <col min="5615" max="5615" width="9.140625" style="36"/>
    <col min="5616" max="5634" width="0" style="36" hidden="1" customWidth="1"/>
    <col min="5635" max="5636" width="12.5703125" style="36" customWidth="1"/>
    <col min="5637" max="5637" width="0" style="36" hidden="1" customWidth="1"/>
    <col min="5638" max="5867" width="9.140625" style="36"/>
    <col min="5868" max="5868" width="0" style="36" hidden="1" customWidth="1"/>
    <col min="5869" max="5869" width="16.85546875" style="36" customWidth="1"/>
    <col min="5870" max="5870" width="40.7109375" style="36" bestFit="1" customWidth="1"/>
    <col min="5871" max="5871" width="9.140625" style="36"/>
    <col min="5872" max="5890" width="0" style="36" hidden="1" customWidth="1"/>
    <col min="5891" max="5892" width="12.5703125" style="36" customWidth="1"/>
    <col min="5893" max="5893" width="0" style="36" hidden="1" customWidth="1"/>
    <col min="5894" max="6123" width="9.140625" style="36"/>
    <col min="6124" max="6124" width="0" style="36" hidden="1" customWidth="1"/>
    <col min="6125" max="6125" width="16.85546875" style="36" customWidth="1"/>
    <col min="6126" max="6126" width="40.7109375" style="36" bestFit="1" customWidth="1"/>
    <col min="6127" max="6127" width="9.140625" style="36"/>
    <col min="6128" max="6146" width="0" style="36" hidden="1" customWidth="1"/>
    <col min="6147" max="6148" width="12.5703125" style="36" customWidth="1"/>
    <col min="6149" max="6149" width="0" style="36" hidden="1" customWidth="1"/>
    <col min="6150" max="6379" width="9.140625" style="36"/>
    <col min="6380" max="6380" width="0" style="36" hidden="1" customWidth="1"/>
    <col min="6381" max="6381" width="16.85546875" style="36" customWidth="1"/>
    <col min="6382" max="6382" width="40.7109375" style="36" bestFit="1" customWidth="1"/>
    <col min="6383" max="6383" width="9.140625" style="36"/>
    <col min="6384" max="6402" width="0" style="36" hidden="1" customWidth="1"/>
    <col min="6403" max="6404" width="12.5703125" style="36" customWidth="1"/>
    <col min="6405" max="6405" width="0" style="36" hidden="1" customWidth="1"/>
    <col min="6406" max="6635" width="9.140625" style="36"/>
    <col min="6636" max="6636" width="0" style="36" hidden="1" customWidth="1"/>
    <col min="6637" max="6637" width="16.85546875" style="36" customWidth="1"/>
    <col min="6638" max="6638" width="40.7109375" style="36" bestFit="1" customWidth="1"/>
    <col min="6639" max="6639" width="9.140625" style="36"/>
    <col min="6640" max="6658" width="0" style="36" hidden="1" customWidth="1"/>
    <col min="6659" max="6660" width="12.5703125" style="36" customWidth="1"/>
    <col min="6661" max="6661" width="0" style="36" hidden="1" customWidth="1"/>
    <col min="6662" max="6891" width="9.140625" style="36"/>
    <col min="6892" max="6892" width="0" style="36" hidden="1" customWidth="1"/>
    <col min="6893" max="6893" width="16.85546875" style="36" customWidth="1"/>
    <col min="6894" max="6894" width="40.7109375" style="36" bestFit="1" customWidth="1"/>
    <col min="6895" max="6895" width="9.140625" style="36"/>
    <col min="6896" max="6914" width="0" style="36" hidden="1" customWidth="1"/>
    <col min="6915" max="6916" width="12.5703125" style="36" customWidth="1"/>
    <col min="6917" max="6917" width="0" style="36" hidden="1" customWidth="1"/>
    <col min="6918" max="7147" width="9.140625" style="36"/>
    <col min="7148" max="7148" width="0" style="36" hidden="1" customWidth="1"/>
    <col min="7149" max="7149" width="16.85546875" style="36" customWidth="1"/>
    <col min="7150" max="7150" width="40.7109375" style="36" bestFit="1" customWidth="1"/>
    <col min="7151" max="7151" width="9.140625" style="36"/>
    <col min="7152" max="7170" width="0" style="36" hidden="1" customWidth="1"/>
    <col min="7171" max="7172" width="12.5703125" style="36" customWidth="1"/>
    <col min="7173" max="7173" width="0" style="36" hidden="1" customWidth="1"/>
    <col min="7174" max="7403" width="9.140625" style="36"/>
    <col min="7404" max="7404" width="0" style="36" hidden="1" customWidth="1"/>
    <col min="7405" max="7405" width="16.85546875" style="36" customWidth="1"/>
    <col min="7406" max="7406" width="40.7109375" style="36" bestFit="1" customWidth="1"/>
    <col min="7407" max="7407" width="9.140625" style="36"/>
    <col min="7408" max="7426" width="0" style="36" hidden="1" customWidth="1"/>
    <col min="7427" max="7428" width="12.5703125" style="36" customWidth="1"/>
    <col min="7429" max="7429" width="0" style="36" hidden="1" customWidth="1"/>
    <col min="7430" max="7659" width="9.140625" style="36"/>
    <col min="7660" max="7660" width="0" style="36" hidden="1" customWidth="1"/>
    <col min="7661" max="7661" width="16.85546875" style="36" customWidth="1"/>
    <col min="7662" max="7662" width="40.7109375" style="36" bestFit="1" customWidth="1"/>
    <col min="7663" max="7663" width="9.140625" style="36"/>
    <col min="7664" max="7682" width="0" style="36" hidden="1" customWidth="1"/>
    <col min="7683" max="7684" width="12.5703125" style="36" customWidth="1"/>
    <col min="7685" max="7685" width="0" style="36" hidden="1" customWidth="1"/>
    <col min="7686" max="7915" width="9.140625" style="36"/>
    <col min="7916" max="7916" width="0" style="36" hidden="1" customWidth="1"/>
    <col min="7917" max="7917" width="16.85546875" style="36" customWidth="1"/>
    <col min="7918" max="7918" width="40.7109375" style="36" bestFit="1" customWidth="1"/>
    <col min="7919" max="7919" width="9.140625" style="36"/>
    <col min="7920" max="7938" width="0" style="36" hidden="1" customWidth="1"/>
    <col min="7939" max="7940" width="12.5703125" style="36" customWidth="1"/>
    <col min="7941" max="7941" width="0" style="36" hidden="1" customWidth="1"/>
    <col min="7942" max="8171" width="9.140625" style="36"/>
    <col min="8172" max="8172" width="0" style="36" hidden="1" customWidth="1"/>
    <col min="8173" max="8173" width="16.85546875" style="36" customWidth="1"/>
    <col min="8174" max="8174" width="40.7109375" style="36" bestFit="1" customWidth="1"/>
    <col min="8175" max="8175" width="9.140625" style="36"/>
    <col min="8176" max="8194" width="0" style="36" hidden="1" customWidth="1"/>
    <col min="8195" max="8196" width="12.5703125" style="36" customWidth="1"/>
    <col min="8197" max="8197" width="0" style="36" hidden="1" customWidth="1"/>
    <col min="8198" max="8427" width="9.140625" style="36"/>
    <col min="8428" max="8428" width="0" style="36" hidden="1" customWidth="1"/>
    <col min="8429" max="8429" width="16.85546875" style="36" customWidth="1"/>
    <col min="8430" max="8430" width="40.7109375" style="36" bestFit="1" customWidth="1"/>
    <col min="8431" max="8431" width="9.140625" style="36"/>
    <col min="8432" max="8450" width="0" style="36" hidden="1" customWidth="1"/>
    <col min="8451" max="8452" width="12.5703125" style="36" customWidth="1"/>
    <col min="8453" max="8453" width="0" style="36" hidden="1" customWidth="1"/>
    <col min="8454" max="8683" width="9.140625" style="36"/>
    <col min="8684" max="8684" width="0" style="36" hidden="1" customWidth="1"/>
    <col min="8685" max="8685" width="16.85546875" style="36" customWidth="1"/>
    <col min="8686" max="8686" width="40.7109375" style="36" bestFit="1" customWidth="1"/>
    <col min="8687" max="8687" width="9.140625" style="36"/>
    <col min="8688" max="8706" width="0" style="36" hidden="1" customWidth="1"/>
    <col min="8707" max="8708" width="12.5703125" style="36" customWidth="1"/>
    <col min="8709" max="8709" width="0" style="36" hidden="1" customWidth="1"/>
    <col min="8710" max="8939" width="9.140625" style="36"/>
    <col min="8940" max="8940" width="0" style="36" hidden="1" customWidth="1"/>
    <col min="8941" max="8941" width="16.85546875" style="36" customWidth="1"/>
    <col min="8942" max="8942" width="40.7109375" style="36" bestFit="1" customWidth="1"/>
    <col min="8943" max="8943" width="9.140625" style="36"/>
    <col min="8944" max="8962" width="0" style="36" hidden="1" customWidth="1"/>
    <col min="8963" max="8964" width="12.5703125" style="36" customWidth="1"/>
    <col min="8965" max="8965" width="0" style="36" hidden="1" customWidth="1"/>
    <col min="8966" max="9195" width="9.140625" style="36"/>
    <col min="9196" max="9196" width="0" style="36" hidden="1" customWidth="1"/>
    <col min="9197" max="9197" width="16.85546875" style="36" customWidth="1"/>
    <col min="9198" max="9198" width="40.7109375" style="36" bestFit="1" customWidth="1"/>
    <col min="9199" max="9199" width="9.140625" style="36"/>
    <col min="9200" max="9218" width="0" style="36" hidden="1" customWidth="1"/>
    <col min="9219" max="9220" width="12.5703125" style="36" customWidth="1"/>
    <col min="9221" max="9221" width="0" style="36" hidden="1" customWidth="1"/>
    <col min="9222" max="9451" width="9.140625" style="36"/>
    <col min="9452" max="9452" width="0" style="36" hidden="1" customWidth="1"/>
    <col min="9453" max="9453" width="16.85546875" style="36" customWidth="1"/>
    <col min="9454" max="9454" width="40.7109375" style="36" bestFit="1" customWidth="1"/>
    <col min="9455" max="9455" width="9.140625" style="36"/>
    <col min="9456" max="9474" width="0" style="36" hidden="1" customWidth="1"/>
    <col min="9475" max="9476" width="12.5703125" style="36" customWidth="1"/>
    <col min="9477" max="9477" width="0" style="36" hidden="1" customWidth="1"/>
    <col min="9478" max="9707" width="9.140625" style="36"/>
    <col min="9708" max="9708" width="0" style="36" hidden="1" customWidth="1"/>
    <col min="9709" max="9709" width="16.85546875" style="36" customWidth="1"/>
    <col min="9710" max="9710" width="40.7109375" style="36" bestFit="1" customWidth="1"/>
    <col min="9711" max="9711" width="9.140625" style="36"/>
    <col min="9712" max="9730" width="0" style="36" hidden="1" customWidth="1"/>
    <col min="9731" max="9732" width="12.5703125" style="36" customWidth="1"/>
    <col min="9733" max="9733" width="0" style="36" hidden="1" customWidth="1"/>
    <col min="9734" max="9963" width="9.140625" style="36"/>
    <col min="9964" max="9964" width="0" style="36" hidden="1" customWidth="1"/>
    <col min="9965" max="9965" width="16.85546875" style="36" customWidth="1"/>
    <col min="9966" max="9966" width="40.7109375" style="36" bestFit="1" customWidth="1"/>
    <col min="9967" max="9967" width="9.140625" style="36"/>
    <col min="9968" max="9986" width="0" style="36" hidden="1" customWidth="1"/>
    <col min="9987" max="9988" width="12.5703125" style="36" customWidth="1"/>
    <col min="9989" max="9989" width="0" style="36" hidden="1" customWidth="1"/>
    <col min="9990" max="10219" width="9.140625" style="36"/>
    <col min="10220" max="10220" width="0" style="36" hidden="1" customWidth="1"/>
    <col min="10221" max="10221" width="16.85546875" style="36" customWidth="1"/>
    <col min="10222" max="10222" width="40.7109375" style="36" bestFit="1" customWidth="1"/>
    <col min="10223" max="10223" width="9.140625" style="36"/>
    <col min="10224" max="10242" width="0" style="36" hidden="1" customWidth="1"/>
    <col min="10243" max="10244" width="12.5703125" style="36" customWidth="1"/>
    <col min="10245" max="10245" width="0" style="36" hidden="1" customWidth="1"/>
    <col min="10246" max="10475" width="9.140625" style="36"/>
    <col min="10476" max="10476" width="0" style="36" hidden="1" customWidth="1"/>
    <col min="10477" max="10477" width="16.85546875" style="36" customWidth="1"/>
    <col min="10478" max="10478" width="40.7109375" style="36" bestFit="1" customWidth="1"/>
    <col min="10479" max="10479" width="9.140625" style="36"/>
    <col min="10480" max="10498" width="0" style="36" hidden="1" customWidth="1"/>
    <col min="10499" max="10500" width="12.5703125" style="36" customWidth="1"/>
    <col min="10501" max="10501" width="0" style="36" hidden="1" customWidth="1"/>
    <col min="10502" max="10731" width="9.140625" style="36"/>
    <col min="10732" max="10732" width="0" style="36" hidden="1" customWidth="1"/>
    <col min="10733" max="10733" width="16.85546875" style="36" customWidth="1"/>
    <col min="10734" max="10734" width="40.7109375" style="36" bestFit="1" customWidth="1"/>
    <col min="10735" max="10735" width="9.140625" style="36"/>
    <col min="10736" max="10754" width="0" style="36" hidden="1" customWidth="1"/>
    <col min="10755" max="10756" width="12.5703125" style="36" customWidth="1"/>
    <col min="10757" max="10757" width="0" style="36" hidden="1" customWidth="1"/>
    <col min="10758" max="10987" width="9.140625" style="36"/>
    <col min="10988" max="10988" width="0" style="36" hidden="1" customWidth="1"/>
    <col min="10989" max="10989" width="16.85546875" style="36" customWidth="1"/>
    <col min="10990" max="10990" width="40.7109375" style="36" bestFit="1" customWidth="1"/>
    <col min="10991" max="10991" width="9.140625" style="36"/>
    <col min="10992" max="11010" width="0" style="36" hidden="1" customWidth="1"/>
    <col min="11011" max="11012" width="12.5703125" style="36" customWidth="1"/>
    <col min="11013" max="11013" width="0" style="36" hidden="1" customWidth="1"/>
    <col min="11014" max="11243" width="9.140625" style="36"/>
    <col min="11244" max="11244" width="0" style="36" hidden="1" customWidth="1"/>
    <col min="11245" max="11245" width="16.85546875" style="36" customWidth="1"/>
    <col min="11246" max="11246" width="40.7109375" style="36" bestFit="1" customWidth="1"/>
    <col min="11247" max="11247" width="9.140625" style="36"/>
    <col min="11248" max="11266" width="0" style="36" hidden="1" customWidth="1"/>
    <col min="11267" max="11268" width="12.5703125" style="36" customWidth="1"/>
    <col min="11269" max="11269" width="0" style="36" hidden="1" customWidth="1"/>
    <col min="11270" max="11499" width="9.140625" style="36"/>
    <col min="11500" max="11500" width="0" style="36" hidden="1" customWidth="1"/>
    <col min="11501" max="11501" width="16.85546875" style="36" customWidth="1"/>
    <col min="11502" max="11502" width="40.7109375" style="36" bestFit="1" customWidth="1"/>
    <col min="11503" max="11503" width="9.140625" style="36"/>
    <col min="11504" max="11522" width="0" style="36" hidden="1" customWidth="1"/>
    <col min="11523" max="11524" width="12.5703125" style="36" customWidth="1"/>
    <col min="11525" max="11525" width="0" style="36" hidden="1" customWidth="1"/>
    <col min="11526" max="11755" width="9.140625" style="36"/>
    <col min="11756" max="11756" width="0" style="36" hidden="1" customWidth="1"/>
    <col min="11757" max="11757" width="16.85546875" style="36" customWidth="1"/>
    <col min="11758" max="11758" width="40.7109375" style="36" bestFit="1" customWidth="1"/>
    <col min="11759" max="11759" width="9.140625" style="36"/>
    <col min="11760" max="11778" width="0" style="36" hidden="1" customWidth="1"/>
    <col min="11779" max="11780" width="12.5703125" style="36" customWidth="1"/>
    <col min="11781" max="11781" width="0" style="36" hidden="1" customWidth="1"/>
    <col min="11782" max="12011" width="9.140625" style="36"/>
    <col min="12012" max="12012" width="0" style="36" hidden="1" customWidth="1"/>
    <col min="12013" max="12013" width="16.85546875" style="36" customWidth="1"/>
    <col min="12014" max="12014" width="40.7109375" style="36" bestFit="1" customWidth="1"/>
    <col min="12015" max="12015" width="9.140625" style="36"/>
    <col min="12016" max="12034" width="0" style="36" hidden="1" customWidth="1"/>
    <col min="12035" max="12036" width="12.5703125" style="36" customWidth="1"/>
    <col min="12037" max="12037" width="0" style="36" hidden="1" customWidth="1"/>
    <col min="12038" max="12267" width="9.140625" style="36"/>
    <col min="12268" max="12268" width="0" style="36" hidden="1" customWidth="1"/>
    <col min="12269" max="12269" width="16.85546875" style="36" customWidth="1"/>
    <col min="12270" max="12270" width="40.7109375" style="36" bestFit="1" customWidth="1"/>
    <col min="12271" max="12271" width="9.140625" style="36"/>
    <col min="12272" max="12290" width="0" style="36" hidden="1" customWidth="1"/>
    <col min="12291" max="12292" width="12.5703125" style="36" customWidth="1"/>
    <col min="12293" max="12293" width="0" style="36" hidden="1" customWidth="1"/>
    <col min="12294" max="12523" width="9.140625" style="36"/>
    <col min="12524" max="12524" width="0" style="36" hidden="1" customWidth="1"/>
    <col min="12525" max="12525" width="16.85546875" style="36" customWidth="1"/>
    <col min="12526" max="12526" width="40.7109375" style="36" bestFit="1" customWidth="1"/>
    <col min="12527" max="12527" width="9.140625" style="36"/>
    <col min="12528" max="12546" width="0" style="36" hidden="1" customWidth="1"/>
    <col min="12547" max="12548" width="12.5703125" style="36" customWidth="1"/>
    <col min="12549" max="12549" width="0" style="36" hidden="1" customWidth="1"/>
    <col min="12550" max="12779" width="9.140625" style="36"/>
    <col min="12780" max="12780" width="0" style="36" hidden="1" customWidth="1"/>
    <col min="12781" max="12781" width="16.85546875" style="36" customWidth="1"/>
    <col min="12782" max="12782" width="40.7109375" style="36" bestFit="1" customWidth="1"/>
    <col min="12783" max="12783" width="9.140625" style="36"/>
    <col min="12784" max="12802" width="0" style="36" hidden="1" customWidth="1"/>
    <col min="12803" max="12804" width="12.5703125" style="36" customWidth="1"/>
    <col min="12805" max="12805" width="0" style="36" hidden="1" customWidth="1"/>
    <col min="12806" max="13035" width="9.140625" style="36"/>
    <col min="13036" max="13036" width="0" style="36" hidden="1" customWidth="1"/>
    <col min="13037" max="13037" width="16.85546875" style="36" customWidth="1"/>
    <col min="13038" max="13038" width="40.7109375" style="36" bestFit="1" customWidth="1"/>
    <col min="13039" max="13039" width="9.140625" style="36"/>
    <col min="13040" max="13058" width="0" style="36" hidden="1" customWidth="1"/>
    <col min="13059" max="13060" width="12.5703125" style="36" customWidth="1"/>
    <col min="13061" max="13061" width="0" style="36" hidden="1" customWidth="1"/>
    <col min="13062" max="13291" width="9.140625" style="36"/>
    <col min="13292" max="13292" width="0" style="36" hidden="1" customWidth="1"/>
    <col min="13293" max="13293" width="16.85546875" style="36" customWidth="1"/>
    <col min="13294" max="13294" width="40.7109375" style="36" bestFit="1" customWidth="1"/>
    <col min="13295" max="13295" width="9.140625" style="36"/>
    <col min="13296" max="13314" width="0" style="36" hidden="1" customWidth="1"/>
    <col min="13315" max="13316" width="12.5703125" style="36" customWidth="1"/>
    <col min="13317" max="13317" width="0" style="36" hidden="1" customWidth="1"/>
    <col min="13318" max="13547" width="9.140625" style="36"/>
    <col min="13548" max="13548" width="0" style="36" hidden="1" customWidth="1"/>
    <col min="13549" max="13549" width="16.85546875" style="36" customWidth="1"/>
    <col min="13550" max="13550" width="40.7109375" style="36" bestFit="1" customWidth="1"/>
    <col min="13551" max="13551" width="9.140625" style="36"/>
    <col min="13552" max="13570" width="0" style="36" hidden="1" customWidth="1"/>
    <col min="13571" max="13572" width="12.5703125" style="36" customWidth="1"/>
    <col min="13573" max="13573" width="0" style="36" hidden="1" customWidth="1"/>
    <col min="13574" max="13803" width="9.140625" style="36"/>
    <col min="13804" max="13804" width="0" style="36" hidden="1" customWidth="1"/>
    <col min="13805" max="13805" width="16.85546875" style="36" customWidth="1"/>
    <col min="13806" max="13806" width="40.7109375" style="36" bestFit="1" customWidth="1"/>
    <col min="13807" max="13807" width="9.140625" style="36"/>
    <col min="13808" max="13826" width="0" style="36" hidden="1" customWidth="1"/>
    <col min="13827" max="13828" width="12.5703125" style="36" customWidth="1"/>
    <col min="13829" max="13829" width="0" style="36" hidden="1" customWidth="1"/>
    <col min="13830" max="14059" width="9.140625" style="36"/>
    <col min="14060" max="14060" width="0" style="36" hidden="1" customWidth="1"/>
    <col min="14061" max="14061" width="16.85546875" style="36" customWidth="1"/>
    <col min="14062" max="14062" width="40.7109375" style="36" bestFit="1" customWidth="1"/>
    <col min="14063" max="14063" width="9.140625" style="36"/>
    <col min="14064" max="14082" width="0" style="36" hidden="1" customWidth="1"/>
    <col min="14083" max="14084" width="12.5703125" style="36" customWidth="1"/>
    <col min="14085" max="14085" width="0" style="36" hidden="1" customWidth="1"/>
    <col min="14086" max="14315" width="9.140625" style="36"/>
    <col min="14316" max="14316" width="0" style="36" hidden="1" customWidth="1"/>
    <col min="14317" max="14317" width="16.85546875" style="36" customWidth="1"/>
    <col min="14318" max="14318" width="40.7109375" style="36" bestFit="1" customWidth="1"/>
    <col min="14319" max="14319" width="9.140625" style="36"/>
    <col min="14320" max="14338" width="0" style="36" hidden="1" customWidth="1"/>
    <col min="14339" max="14340" width="12.5703125" style="36" customWidth="1"/>
    <col min="14341" max="14341" width="0" style="36" hidden="1" customWidth="1"/>
    <col min="14342" max="14571" width="9.140625" style="36"/>
    <col min="14572" max="14572" width="0" style="36" hidden="1" customWidth="1"/>
    <col min="14573" max="14573" width="16.85546875" style="36" customWidth="1"/>
    <col min="14574" max="14574" width="40.7109375" style="36" bestFit="1" customWidth="1"/>
    <col min="14575" max="14575" width="9.140625" style="36"/>
    <col min="14576" max="14594" width="0" style="36" hidden="1" customWidth="1"/>
    <col min="14595" max="14596" width="12.5703125" style="36" customWidth="1"/>
    <col min="14597" max="14597" width="0" style="36" hidden="1" customWidth="1"/>
    <col min="14598" max="14827" width="9.140625" style="36"/>
    <col min="14828" max="14828" width="0" style="36" hidden="1" customWidth="1"/>
    <col min="14829" max="14829" width="16.85546875" style="36" customWidth="1"/>
    <col min="14830" max="14830" width="40.7109375" style="36" bestFit="1" customWidth="1"/>
    <col min="14831" max="14831" width="9.140625" style="36"/>
    <col min="14832" max="14850" width="0" style="36" hidden="1" customWidth="1"/>
    <col min="14851" max="14852" width="12.5703125" style="36" customWidth="1"/>
    <col min="14853" max="14853" width="0" style="36" hidden="1" customWidth="1"/>
    <col min="14854" max="15083" width="9.140625" style="36"/>
    <col min="15084" max="15084" width="0" style="36" hidden="1" customWidth="1"/>
    <col min="15085" max="15085" width="16.85546875" style="36" customWidth="1"/>
    <col min="15086" max="15086" width="40.7109375" style="36" bestFit="1" customWidth="1"/>
    <col min="15087" max="15087" width="9.140625" style="36"/>
    <col min="15088" max="15106" width="0" style="36" hidden="1" customWidth="1"/>
    <col min="15107" max="15108" width="12.5703125" style="36" customWidth="1"/>
    <col min="15109" max="15109" width="0" style="36" hidden="1" customWidth="1"/>
    <col min="15110" max="15339" width="9.140625" style="36"/>
    <col min="15340" max="15340" width="0" style="36" hidden="1" customWidth="1"/>
    <col min="15341" max="15341" width="16.85546875" style="36" customWidth="1"/>
    <col min="15342" max="15342" width="40.7109375" style="36" bestFit="1" customWidth="1"/>
    <col min="15343" max="15343" width="9.140625" style="36"/>
    <col min="15344" max="15362" width="0" style="36" hidden="1" customWidth="1"/>
    <col min="15363" max="15364" width="12.5703125" style="36" customWidth="1"/>
    <col min="15365" max="15365" width="0" style="36" hidden="1" customWidth="1"/>
    <col min="15366" max="15595" width="9.140625" style="36"/>
    <col min="15596" max="15596" width="0" style="36" hidden="1" customWidth="1"/>
    <col min="15597" max="15597" width="16.85546875" style="36" customWidth="1"/>
    <col min="15598" max="15598" width="40.7109375" style="36" bestFit="1" customWidth="1"/>
    <col min="15599" max="15599" width="9.140625" style="36"/>
    <col min="15600" max="15618" width="0" style="36" hidden="1" customWidth="1"/>
    <col min="15619" max="15620" width="12.5703125" style="36" customWidth="1"/>
    <col min="15621" max="15621" width="0" style="36" hidden="1" customWidth="1"/>
    <col min="15622" max="15851" width="9.140625" style="36"/>
    <col min="15852" max="15852" width="0" style="36" hidden="1" customWidth="1"/>
    <col min="15853" max="15853" width="16.85546875" style="36" customWidth="1"/>
    <col min="15854" max="15854" width="40.7109375" style="36" bestFit="1" customWidth="1"/>
    <col min="15855" max="15855" width="9.140625" style="36"/>
    <col min="15856" max="15874" width="0" style="36" hidden="1" customWidth="1"/>
    <col min="15875" max="15876" width="12.5703125" style="36" customWidth="1"/>
    <col min="15877" max="15877" width="0" style="36" hidden="1" customWidth="1"/>
    <col min="15878" max="16107" width="9.140625" style="36"/>
    <col min="16108" max="16108" width="0" style="36" hidden="1" customWidth="1"/>
    <col min="16109" max="16109" width="16.85546875" style="36" customWidth="1"/>
    <col min="16110" max="16110" width="40.7109375" style="36" bestFit="1" customWidth="1"/>
    <col min="16111" max="16111" width="9.140625" style="36"/>
    <col min="16112" max="16130" width="0" style="36" hidden="1" customWidth="1"/>
    <col min="16131" max="16132" width="12.5703125" style="36" customWidth="1"/>
    <col min="16133" max="16133" width="0" style="36" hidden="1" customWidth="1"/>
    <col min="16134" max="16384" width="9.140625" style="36"/>
  </cols>
  <sheetData>
    <row r="1" spans="1:5" s="31" customFormat="1" ht="11.25" hidden="1">
      <c r="A1" s="30" t="s">
        <v>134</v>
      </c>
      <c r="C1" s="32"/>
      <c r="D1" s="33"/>
      <c r="E1" s="34"/>
    </row>
    <row r="2" spans="1:5" ht="15.75">
      <c r="B2" s="92" t="s">
        <v>135</v>
      </c>
      <c r="C2" s="92"/>
      <c r="D2" s="92"/>
      <c r="E2" s="37"/>
    </row>
    <row r="3" spans="1:5" s="39" customFormat="1" ht="14.25" customHeight="1">
      <c r="A3" s="93" t="s">
        <v>136</v>
      </c>
      <c r="B3" s="95" t="s">
        <v>73</v>
      </c>
      <c r="C3" s="95" t="s">
        <v>1</v>
      </c>
      <c r="D3" s="96" t="s">
        <v>4</v>
      </c>
      <c r="E3" s="38"/>
    </row>
    <row r="4" spans="1:5" s="39" customFormat="1" ht="24" customHeight="1">
      <c r="A4" s="94"/>
      <c r="B4" s="95"/>
      <c r="C4" s="95"/>
      <c r="D4" s="97"/>
      <c r="E4" s="38" t="s">
        <v>137</v>
      </c>
    </row>
    <row r="5" spans="1:5" s="44" customFormat="1" ht="30">
      <c r="A5" s="40">
        <v>10</v>
      </c>
      <c r="B5" s="41" t="s">
        <v>100</v>
      </c>
      <c r="C5" s="42" t="s">
        <v>138</v>
      </c>
      <c r="D5" s="43">
        <v>3040</v>
      </c>
      <c r="E5" s="40"/>
    </row>
    <row r="6" spans="1:5" s="44" customFormat="1">
      <c r="A6" s="40">
        <v>17</v>
      </c>
      <c r="B6" s="41" t="s">
        <v>108</v>
      </c>
      <c r="C6" s="42" t="s">
        <v>109</v>
      </c>
      <c r="D6" s="43">
        <v>3445</v>
      </c>
      <c r="E6" s="40"/>
    </row>
    <row r="7" spans="1:5" s="44" customFormat="1">
      <c r="A7" s="40">
        <v>20</v>
      </c>
      <c r="B7" s="41" t="s">
        <v>113</v>
      </c>
      <c r="C7" s="42" t="s">
        <v>114</v>
      </c>
      <c r="D7" s="43">
        <v>3333</v>
      </c>
      <c r="E7" s="40"/>
    </row>
    <row r="8" spans="1:5" s="44" customFormat="1">
      <c r="A8" s="40">
        <v>21</v>
      </c>
      <c r="B8" s="41" t="s">
        <v>119</v>
      </c>
      <c r="C8" s="42" t="s">
        <v>139</v>
      </c>
      <c r="D8" s="43">
        <v>10691</v>
      </c>
      <c r="E8" s="45" t="e">
        <f>#REF!+#REF!</f>
        <v>#REF!</v>
      </c>
    </row>
    <row r="9" spans="1:5" s="44" customFormat="1">
      <c r="A9" s="40">
        <v>29</v>
      </c>
      <c r="B9" s="41" t="s">
        <v>129</v>
      </c>
      <c r="C9" s="42" t="s">
        <v>130</v>
      </c>
      <c r="D9" s="43">
        <v>4693</v>
      </c>
      <c r="E9" s="40"/>
    </row>
  </sheetData>
  <mergeCells count="5">
    <mergeCell ref="B2:D2"/>
    <mergeCell ref="A3:A4"/>
    <mergeCell ref="B3:B4"/>
    <mergeCell ref="C3:C4"/>
    <mergeCell ref="D3:D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4"/>
  <sheetViews>
    <sheetView topLeftCell="B2" workbookViewId="0">
      <selection activeCell="B10" sqref="A10:XFD12"/>
    </sheetView>
  </sheetViews>
  <sheetFormatPr defaultRowHeight="15"/>
  <cols>
    <col min="1" max="1" width="5.5703125" style="36" hidden="1" customWidth="1"/>
    <col min="2" max="2" width="21.5703125" style="36" customWidth="1"/>
    <col min="3" max="3" width="43.85546875" style="50" customWidth="1"/>
    <col min="4" max="4" width="13.140625" style="36" customWidth="1"/>
    <col min="5" max="230" width="9.140625" style="36"/>
    <col min="231" max="231" width="0" style="36" hidden="1" customWidth="1"/>
    <col min="232" max="232" width="21.5703125" style="36" customWidth="1"/>
    <col min="233" max="233" width="43.85546875" style="36" customWidth="1"/>
    <col min="234" max="234" width="0" style="36" hidden="1" customWidth="1"/>
    <col min="235" max="235" width="9.140625" style="36"/>
    <col min="236" max="258" width="0" style="36" hidden="1" customWidth="1"/>
    <col min="259" max="260" width="13.140625" style="36" customWidth="1"/>
    <col min="261" max="486" width="9.140625" style="36"/>
    <col min="487" max="487" width="0" style="36" hidden="1" customWidth="1"/>
    <col min="488" max="488" width="21.5703125" style="36" customWidth="1"/>
    <col min="489" max="489" width="43.85546875" style="36" customWidth="1"/>
    <col min="490" max="490" width="0" style="36" hidden="1" customWidth="1"/>
    <col min="491" max="491" width="9.140625" style="36"/>
    <col min="492" max="514" width="0" style="36" hidden="1" customWidth="1"/>
    <col min="515" max="516" width="13.140625" style="36" customWidth="1"/>
    <col min="517" max="742" width="9.140625" style="36"/>
    <col min="743" max="743" width="0" style="36" hidden="1" customWidth="1"/>
    <col min="744" max="744" width="21.5703125" style="36" customWidth="1"/>
    <col min="745" max="745" width="43.85546875" style="36" customWidth="1"/>
    <col min="746" max="746" width="0" style="36" hidden="1" customWidth="1"/>
    <col min="747" max="747" width="9.140625" style="36"/>
    <col min="748" max="770" width="0" style="36" hidden="1" customWidth="1"/>
    <col min="771" max="772" width="13.140625" style="36" customWidth="1"/>
    <col min="773" max="998" width="9.140625" style="36"/>
    <col min="999" max="999" width="0" style="36" hidden="1" customWidth="1"/>
    <col min="1000" max="1000" width="21.5703125" style="36" customWidth="1"/>
    <col min="1001" max="1001" width="43.85546875" style="36" customWidth="1"/>
    <col min="1002" max="1002" width="0" style="36" hidden="1" customWidth="1"/>
    <col min="1003" max="1003" width="9.140625" style="36"/>
    <col min="1004" max="1026" width="0" style="36" hidden="1" customWidth="1"/>
    <col min="1027" max="1028" width="13.140625" style="36" customWidth="1"/>
    <col min="1029" max="1254" width="9.140625" style="36"/>
    <col min="1255" max="1255" width="0" style="36" hidden="1" customWidth="1"/>
    <col min="1256" max="1256" width="21.5703125" style="36" customWidth="1"/>
    <col min="1257" max="1257" width="43.85546875" style="36" customWidth="1"/>
    <col min="1258" max="1258" width="0" style="36" hidden="1" customWidth="1"/>
    <col min="1259" max="1259" width="9.140625" style="36"/>
    <col min="1260" max="1282" width="0" style="36" hidden="1" customWidth="1"/>
    <col min="1283" max="1284" width="13.140625" style="36" customWidth="1"/>
    <col min="1285" max="1510" width="9.140625" style="36"/>
    <col min="1511" max="1511" width="0" style="36" hidden="1" customWidth="1"/>
    <col min="1512" max="1512" width="21.5703125" style="36" customWidth="1"/>
    <col min="1513" max="1513" width="43.85546875" style="36" customWidth="1"/>
    <col min="1514" max="1514" width="0" style="36" hidden="1" customWidth="1"/>
    <col min="1515" max="1515" width="9.140625" style="36"/>
    <col min="1516" max="1538" width="0" style="36" hidden="1" customWidth="1"/>
    <col min="1539" max="1540" width="13.140625" style="36" customWidth="1"/>
    <col min="1541" max="1766" width="9.140625" style="36"/>
    <col min="1767" max="1767" width="0" style="36" hidden="1" customWidth="1"/>
    <col min="1768" max="1768" width="21.5703125" style="36" customWidth="1"/>
    <col min="1769" max="1769" width="43.85546875" style="36" customWidth="1"/>
    <col min="1770" max="1770" width="0" style="36" hidden="1" customWidth="1"/>
    <col min="1771" max="1771" width="9.140625" style="36"/>
    <col min="1772" max="1794" width="0" style="36" hidden="1" customWidth="1"/>
    <col min="1795" max="1796" width="13.140625" style="36" customWidth="1"/>
    <col min="1797" max="2022" width="9.140625" style="36"/>
    <col min="2023" max="2023" width="0" style="36" hidden="1" customWidth="1"/>
    <col min="2024" max="2024" width="21.5703125" style="36" customWidth="1"/>
    <col min="2025" max="2025" width="43.85546875" style="36" customWidth="1"/>
    <col min="2026" max="2026" width="0" style="36" hidden="1" customWidth="1"/>
    <col min="2027" max="2027" width="9.140625" style="36"/>
    <col min="2028" max="2050" width="0" style="36" hidden="1" customWidth="1"/>
    <col min="2051" max="2052" width="13.140625" style="36" customWidth="1"/>
    <col min="2053" max="2278" width="9.140625" style="36"/>
    <col min="2279" max="2279" width="0" style="36" hidden="1" customWidth="1"/>
    <col min="2280" max="2280" width="21.5703125" style="36" customWidth="1"/>
    <col min="2281" max="2281" width="43.85546875" style="36" customWidth="1"/>
    <col min="2282" max="2282" width="0" style="36" hidden="1" customWidth="1"/>
    <col min="2283" max="2283" width="9.140625" style="36"/>
    <col min="2284" max="2306" width="0" style="36" hidden="1" customWidth="1"/>
    <col min="2307" max="2308" width="13.140625" style="36" customWidth="1"/>
    <col min="2309" max="2534" width="9.140625" style="36"/>
    <col min="2535" max="2535" width="0" style="36" hidden="1" customWidth="1"/>
    <col min="2536" max="2536" width="21.5703125" style="36" customWidth="1"/>
    <col min="2537" max="2537" width="43.85546875" style="36" customWidth="1"/>
    <col min="2538" max="2538" width="0" style="36" hidden="1" customWidth="1"/>
    <col min="2539" max="2539" width="9.140625" style="36"/>
    <col min="2540" max="2562" width="0" style="36" hidden="1" customWidth="1"/>
    <col min="2563" max="2564" width="13.140625" style="36" customWidth="1"/>
    <col min="2565" max="2790" width="9.140625" style="36"/>
    <col min="2791" max="2791" width="0" style="36" hidden="1" customWidth="1"/>
    <col min="2792" max="2792" width="21.5703125" style="36" customWidth="1"/>
    <col min="2793" max="2793" width="43.85546875" style="36" customWidth="1"/>
    <col min="2794" max="2794" width="0" style="36" hidden="1" customWidth="1"/>
    <col min="2795" max="2795" width="9.140625" style="36"/>
    <col min="2796" max="2818" width="0" style="36" hidden="1" customWidth="1"/>
    <col min="2819" max="2820" width="13.140625" style="36" customWidth="1"/>
    <col min="2821" max="3046" width="9.140625" style="36"/>
    <col min="3047" max="3047" width="0" style="36" hidden="1" customWidth="1"/>
    <col min="3048" max="3048" width="21.5703125" style="36" customWidth="1"/>
    <col min="3049" max="3049" width="43.85546875" style="36" customWidth="1"/>
    <col min="3050" max="3050" width="0" style="36" hidden="1" customWidth="1"/>
    <col min="3051" max="3051" width="9.140625" style="36"/>
    <col min="3052" max="3074" width="0" style="36" hidden="1" customWidth="1"/>
    <col min="3075" max="3076" width="13.140625" style="36" customWidth="1"/>
    <col min="3077" max="3302" width="9.140625" style="36"/>
    <col min="3303" max="3303" width="0" style="36" hidden="1" customWidth="1"/>
    <col min="3304" max="3304" width="21.5703125" style="36" customWidth="1"/>
    <col min="3305" max="3305" width="43.85546875" style="36" customWidth="1"/>
    <col min="3306" max="3306" width="0" style="36" hidden="1" customWidth="1"/>
    <col min="3307" max="3307" width="9.140625" style="36"/>
    <col min="3308" max="3330" width="0" style="36" hidden="1" customWidth="1"/>
    <col min="3331" max="3332" width="13.140625" style="36" customWidth="1"/>
    <col min="3333" max="3558" width="9.140625" style="36"/>
    <col min="3559" max="3559" width="0" style="36" hidden="1" customWidth="1"/>
    <col min="3560" max="3560" width="21.5703125" style="36" customWidth="1"/>
    <col min="3561" max="3561" width="43.85546875" style="36" customWidth="1"/>
    <col min="3562" max="3562" width="0" style="36" hidden="1" customWidth="1"/>
    <col min="3563" max="3563" width="9.140625" style="36"/>
    <col min="3564" max="3586" width="0" style="36" hidden="1" customWidth="1"/>
    <col min="3587" max="3588" width="13.140625" style="36" customWidth="1"/>
    <col min="3589" max="3814" width="9.140625" style="36"/>
    <col min="3815" max="3815" width="0" style="36" hidden="1" customWidth="1"/>
    <col min="3816" max="3816" width="21.5703125" style="36" customWidth="1"/>
    <col min="3817" max="3817" width="43.85546875" style="36" customWidth="1"/>
    <col min="3818" max="3818" width="0" style="36" hidden="1" customWidth="1"/>
    <col min="3819" max="3819" width="9.140625" style="36"/>
    <col min="3820" max="3842" width="0" style="36" hidden="1" customWidth="1"/>
    <col min="3843" max="3844" width="13.140625" style="36" customWidth="1"/>
    <col min="3845" max="4070" width="9.140625" style="36"/>
    <col min="4071" max="4071" width="0" style="36" hidden="1" customWidth="1"/>
    <col min="4072" max="4072" width="21.5703125" style="36" customWidth="1"/>
    <col min="4073" max="4073" width="43.85546875" style="36" customWidth="1"/>
    <col min="4074" max="4074" width="0" style="36" hidden="1" customWidth="1"/>
    <col min="4075" max="4075" width="9.140625" style="36"/>
    <col min="4076" max="4098" width="0" style="36" hidden="1" customWidth="1"/>
    <col min="4099" max="4100" width="13.140625" style="36" customWidth="1"/>
    <col min="4101" max="4326" width="9.140625" style="36"/>
    <col min="4327" max="4327" width="0" style="36" hidden="1" customWidth="1"/>
    <col min="4328" max="4328" width="21.5703125" style="36" customWidth="1"/>
    <col min="4329" max="4329" width="43.85546875" style="36" customWidth="1"/>
    <col min="4330" max="4330" width="0" style="36" hidden="1" customWidth="1"/>
    <col min="4331" max="4331" width="9.140625" style="36"/>
    <col min="4332" max="4354" width="0" style="36" hidden="1" customWidth="1"/>
    <col min="4355" max="4356" width="13.140625" style="36" customWidth="1"/>
    <col min="4357" max="4582" width="9.140625" style="36"/>
    <col min="4583" max="4583" width="0" style="36" hidden="1" customWidth="1"/>
    <col min="4584" max="4584" width="21.5703125" style="36" customWidth="1"/>
    <col min="4585" max="4585" width="43.85546875" style="36" customWidth="1"/>
    <col min="4586" max="4586" width="0" style="36" hidden="1" customWidth="1"/>
    <col min="4587" max="4587" width="9.140625" style="36"/>
    <col min="4588" max="4610" width="0" style="36" hidden="1" customWidth="1"/>
    <col min="4611" max="4612" width="13.140625" style="36" customWidth="1"/>
    <col min="4613" max="4838" width="9.140625" style="36"/>
    <col min="4839" max="4839" width="0" style="36" hidden="1" customWidth="1"/>
    <col min="4840" max="4840" width="21.5703125" style="36" customWidth="1"/>
    <col min="4841" max="4841" width="43.85546875" style="36" customWidth="1"/>
    <col min="4842" max="4842" width="0" style="36" hidden="1" customWidth="1"/>
    <col min="4843" max="4843" width="9.140625" style="36"/>
    <col min="4844" max="4866" width="0" style="36" hidden="1" customWidth="1"/>
    <col min="4867" max="4868" width="13.140625" style="36" customWidth="1"/>
    <col min="4869" max="5094" width="9.140625" style="36"/>
    <col min="5095" max="5095" width="0" style="36" hidden="1" customWidth="1"/>
    <col min="5096" max="5096" width="21.5703125" style="36" customWidth="1"/>
    <col min="5097" max="5097" width="43.85546875" style="36" customWidth="1"/>
    <col min="5098" max="5098" width="0" style="36" hidden="1" customWidth="1"/>
    <col min="5099" max="5099" width="9.140625" style="36"/>
    <col min="5100" max="5122" width="0" style="36" hidden="1" customWidth="1"/>
    <col min="5123" max="5124" width="13.140625" style="36" customWidth="1"/>
    <col min="5125" max="5350" width="9.140625" style="36"/>
    <col min="5351" max="5351" width="0" style="36" hidden="1" customWidth="1"/>
    <col min="5352" max="5352" width="21.5703125" style="36" customWidth="1"/>
    <col min="5353" max="5353" width="43.85546875" style="36" customWidth="1"/>
    <col min="5354" max="5354" width="0" style="36" hidden="1" customWidth="1"/>
    <col min="5355" max="5355" width="9.140625" style="36"/>
    <col min="5356" max="5378" width="0" style="36" hidden="1" customWidth="1"/>
    <col min="5379" max="5380" width="13.140625" style="36" customWidth="1"/>
    <col min="5381" max="5606" width="9.140625" style="36"/>
    <col min="5607" max="5607" width="0" style="36" hidden="1" customWidth="1"/>
    <col min="5608" max="5608" width="21.5703125" style="36" customWidth="1"/>
    <col min="5609" max="5609" width="43.85546875" style="36" customWidth="1"/>
    <col min="5610" max="5610" width="0" style="36" hidden="1" customWidth="1"/>
    <col min="5611" max="5611" width="9.140625" style="36"/>
    <col min="5612" max="5634" width="0" style="36" hidden="1" customWidth="1"/>
    <col min="5635" max="5636" width="13.140625" style="36" customWidth="1"/>
    <col min="5637" max="5862" width="9.140625" style="36"/>
    <col min="5863" max="5863" width="0" style="36" hidden="1" customWidth="1"/>
    <col min="5864" max="5864" width="21.5703125" style="36" customWidth="1"/>
    <col min="5865" max="5865" width="43.85546875" style="36" customWidth="1"/>
    <col min="5866" max="5866" width="0" style="36" hidden="1" customWidth="1"/>
    <col min="5867" max="5867" width="9.140625" style="36"/>
    <col min="5868" max="5890" width="0" style="36" hidden="1" customWidth="1"/>
    <col min="5891" max="5892" width="13.140625" style="36" customWidth="1"/>
    <col min="5893" max="6118" width="9.140625" style="36"/>
    <col min="6119" max="6119" width="0" style="36" hidden="1" customWidth="1"/>
    <col min="6120" max="6120" width="21.5703125" style="36" customWidth="1"/>
    <col min="6121" max="6121" width="43.85546875" style="36" customWidth="1"/>
    <col min="6122" max="6122" width="0" style="36" hidden="1" customWidth="1"/>
    <col min="6123" max="6123" width="9.140625" style="36"/>
    <col min="6124" max="6146" width="0" style="36" hidden="1" customWidth="1"/>
    <col min="6147" max="6148" width="13.140625" style="36" customWidth="1"/>
    <col min="6149" max="6374" width="9.140625" style="36"/>
    <col min="6375" max="6375" width="0" style="36" hidden="1" customWidth="1"/>
    <col min="6376" max="6376" width="21.5703125" style="36" customWidth="1"/>
    <col min="6377" max="6377" width="43.85546875" style="36" customWidth="1"/>
    <col min="6378" max="6378" width="0" style="36" hidden="1" customWidth="1"/>
    <col min="6379" max="6379" width="9.140625" style="36"/>
    <col min="6380" max="6402" width="0" style="36" hidden="1" customWidth="1"/>
    <col min="6403" max="6404" width="13.140625" style="36" customWidth="1"/>
    <col min="6405" max="6630" width="9.140625" style="36"/>
    <col min="6631" max="6631" width="0" style="36" hidden="1" customWidth="1"/>
    <col min="6632" max="6632" width="21.5703125" style="36" customWidth="1"/>
    <col min="6633" max="6633" width="43.85546875" style="36" customWidth="1"/>
    <col min="6634" max="6634" width="0" style="36" hidden="1" customWidth="1"/>
    <col min="6635" max="6635" width="9.140625" style="36"/>
    <col min="6636" max="6658" width="0" style="36" hidden="1" customWidth="1"/>
    <col min="6659" max="6660" width="13.140625" style="36" customWidth="1"/>
    <col min="6661" max="6886" width="9.140625" style="36"/>
    <col min="6887" max="6887" width="0" style="36" hidden="1" customWidth="1"/>
    <col min="6888" max="6888" width="21.5703125" style="36" customWidth="1"/>
    <col min="6889" max="6889" width="43.85546875" style="36" customWidth="1"/>
    <col min="6890" max="6890" width="0" style="36" hidden="1" customWidth="1"/>
    <col min="6891" max="6891" width="9.140625" style="36"/>
    <col min="6892" max="6914" width="0" style="36" hidden="1" customWidth="1"/>
    <col min="6915" max="6916" width="13.140625" style="36" customWidth="1"/>
    <col min="6917" max="7142" width="9.140625" style="36"/>
    <col min="7143" max="7143" width="0" style="36" hidden="1" customWidth="1"/>
    <col min="7144" max="7144" width="21.5703125" style="36" customWidth="1"/>
    <col min="7145" max="7145" width="43.85546875" style="36" customWidth="1"/>
    <col min="7146" max="7146" width="0" style="36" hidden="1" customWidth="1"/>
    <col min="7147" max="7147" width="9.140625" style="36"/>
    <col min="7148" max="7170" width="0" style="36" hidden="1" customWidth="1"/>
    <col min="7171" max="7172" width="13.140625" style="36" customWidth="1"/>
    <col min="7173" max="7398" width="9.140625" style="36"/>
    <col min="7399" max="7399" width="0" style="36" hidden="1" customWidth="1"/>
    <col min="7400" max="7400" width="21.5703125" style="36" customWidth="1"/>
    <col min="7401" max="7401" width="43.85546875" style="36" customWidth="1"/>
    <col min="7402" max="7402" width="0" style="36" hidden="1" customWidth="1"/>
    <col min="7403" max="7403" width="9.140625" style="36"/>
    <col min="7404" max="7426" width="0" style="36" hidden="1" customWidth="1"/>
    <col min="7427" max="7428" width="13.140625" style="36" customWidth="1"/>
    <col min="7429" max="7654" width="9.140625" style="36"/>
    <col min="7655" max="7655" width="0" style="36" hidden="1" customWidth="1"/>
    <col min="7656" max="7656" width="21.5703125" style="36" customWidth="1"/>
    <col min="7657" max="7657" width="43.85546875" style="36" customWidth="1"/>
    <col min="7658" max="7658" width="0" style="36" hidden="1" customWidth="1"/>
    <col min="7659" max="7659" width="9.140625" style="36"/>
    <col min="7660" max="7682" width="0" style="36" hidden="1" customWidth="1"/>
    <col min="7683" max="7684" width="13.140625" style="36" customWidth="1"/>
    <col min="7685" max="7910" width="9.140625" style="36"/>
    <col min="7911" max="7911" width="0" style="36" hidden="1" customWidth="1"/>
    <col min="7912" max="7912" width="21.5703125" style="36" customWidth="1"/>
    <col min="7913" max="7913" width="43.85546875" style="36" customWidth="1"/>
    <col min="7914" max="7914" width="0" style="36" hidden="1" customWidth="1"/>
    <col min="7915" max="7915" width="9.140625" style="36"/>
    <col min="7916" max="7938" width="0" style="36" hidden="1" customWidth="1"/>
    <col min="7939" max="7940" width="13.140625" style="36" customWidth="1"/>
    <col min="7941" max="8166" width="9.140625" style="36"/>
    <col min="8167" max="8167" width="0" style="36" hidden="1" customWidth="1"/>
    <col min="8168" max="8168" width="21.5703125" style="36" customWidth="1"/>
    <col min="8169" max="8169" width="43.85546875" style="36" customWidth="1"/>
    <col min="8170" max="8170" width="0" style="36" hidden="1" customWidth="1"/>
    <col min="8171" max="8171" width="9.140625" style="36"/>
    <col min="8172" max="8194" width="0" style="36" hidden="1" customWidth="1"/>
    <col min="8195" max="8196" width="13.140625" style="36" customWidth="1"/>
    <col min="8197" max="8422" width="9.140625" style="36"/>
    <col min="8423" max="8423" width="0" style="36" hidden="1" customWidth="1"/>
    <col min="8424" max="8424" width="21.5703125" style="36" customWidth="1"/>
    <col min="8425" max="8425" width="43.85546875" style="36" customWidth="1"/>
    <col min="8426" max="8426" width="0" style="36" hidden="1" customWidth="1"/>
    <col min="8427" max="8427" width="9.140625" style="36"/>
    <col min="8428" max="8450" width="0" style="36" hidden="1" customWidth="1"/>
    <col min="8451" max="8452" width="13.140625" style="36" customWidth="1"/>
    <col min="8453" max="8678" width="9.140625" style="36"/>
    <col min="8679" max="8679" width="0" style="36" hidden="1" customWidth="1"/>
    <col min="8680" max="8680" width="21.5703125" style="36" customWidth="1"/>
    <col min="8681" max="8681" width="43.85546875" style="36" customWidth="1"/>
    <col min="8682" max="8682" width="0" style="36" hidden="1" customWidth="1"/>
    <col min="8683" max="8683" width="9.140625" style="36"/>
    <col min="8684" max="8706" width="0" style="36" hidden="1" customWidth="1"/>
    <col min="8707" max="8708" width="13.140625" style="36" customWidth="1"/>
    <col min="8709" max="8934" width="9.140625" style="36"/>
    <col min="8935" max="8935" width="0" style="36" hidden="1" customWidth="1"/>
    <col min="8936" max="8936" width="21.5703125" style="36" customWidth="1"/>
    <col min="8937" max="8937" width="43.85546875" style="36" customWidth="1"/>
    <col min="8938" max="8938" width="0" style="36" hidden="1" customWidth="1"/>
    <col min="8939" max="8939" width="9.140625" style="36"/>
    <col min="8940" max="8962" width="0" style="36" hidden="1" customWidth="1"/>
    <col min="8963" max="8964" width="13.140625" style="36" customWidth="1"/>
    <col min="8965" max="9190" width="9.140625" style="36"/>
    <col min="9191" max="9191" width="0" style="36" hidden="1" customWidth="1"/>
    <col min="9192" max="9192" width="21.5703125" style="36" customWidth="1"/>
    <col min="9193" max="9193" width="43.85546875" style="36" customWidth="1"/>
    <col min="9194" max="9194" width="0" style="36" hidden="1" customWidth="1"/>
    <col min="9195" max="9195" width="9.140625" style="36"/>
    <col min="9196" max="9218" width="0" style="36" hidden="1" customWidth="1"/>
    <col min="9219" max="9220" width="13.140625" style="36" customWidth="1"/>
    <col min="9221" max="9446" width="9.140625" style="36"/>
    <col min="9447" max="9447" width="0" style="36" hidden="1" customWidth="1"/>
    <col min="9448" max="9448" width="21.5703125" style="36" customWidth="1"/>
    <col min="9449" max="9449" width="43.85546875" style="36" customWidth="1"/>
    <col min="9450" max="9450" width="0" style="36" hidden="1" customWidth="1"/>
    <col min="9451" max="9451" width="9.140625" style="36"/>
    <col min="9452" max="9474" width="0" style="36" hidden="1" customWidth="1"/>
    <col min="9475" max="9476" width="13.140625" style="36" customWidth="1"/>
    <col min="9477" max="9702" width="9.140625" style="36"/>
    <col min="9703" max="9703" width="0" style="36" hidden="1" customWidth="1"/>
    <col min="9704" max="9704" width="21.5703125" style="36" customWidth="1"/>
    <col min="9705" max="9705" width="43.85546875" style="36" customWidth="1"/>
    <col min="9706" max="9706" width="0" style="36" hidden="1" customWidth="1"/>
    <col min="9707" max="9707" width="9.140625" style="36"/>
    <col min="9708" max="9730" width="0" style="36" hidden="1" customWidth="1"/>
    <col min="9731" max="9732" width="13.140625" style="36" customWidth="1"/>
    <col min="9733" max="9958" width="9.140625" style="36"/>
    <col min="9959" max="9959" width="0" style="36" hidden="1" customWidth="1"/>
    <col min="9960" max="9960" width="21.5703125" style="36" customWidth="1"/>
    <col min="9961" max="9961" width="43.85546875" style="36" customWidth="1"/>
    <col min="9962" max="9962" width="0" style="36" hidden="1" customWidth="1"/>
    <col min="9963" max="9963" width="9.140625" style="36"/>
    <col min="9964" max="9986" width="0" style="36" hidden="1" customWidth="1"/>
    <col min="9987" max="9988" width="13.140625" style="36" customWidth="1"/>
    <col min="9989" max="10214" width="9.140625" style="36"/>
    <col min="10215" max="10215" width="0" style="36" hidden="1" customWidth="1"/>
    <col min="10216" max="10216" width="21.5703125" style="36" customWidth="1"/>
    <col min="10217" max="10217" width="43.85546875" style="36" customWidth="1"/>
    <col min="10218" max="10218" width="0" style="36" hidden="1" customWidth="1"/>
    <col min="10219" max="10219" width="9.140625" style="36"/>
    <col min="10220" max="10242" width="0" style="36" hidden="1" customWidth="1"/>
    <col min="10243" max="10244" width="13.140625" style="36" customWidth="1"/>
    <col min="10245" max="10470" width="9.140625" style="36"/>
    <col min="10471" max="10471" width="0" style="36" hidden="1" customWidth="1"/>
    <col min="10472" max="10472" width="21.5703125" style="36" customWidth="1"/>
    <col min="10473" max="10473" width="43.85546875" style="36" customWidth="1"/>
    <col min="10474" max="10474" width="0" style="36" hidden="1" customWidth="1"/>
    <col min="10475" max="10475" width="9.140625" style="36"/>
    <col min="10476" max="10498" width="0" style="36" hidden="1" customWidth="1"/>
    <col min="10499" max="10500" width="13.140625" style="36" customWidth="1"/>
    <col min="10501" max="10726" width="9.140625" style="36"/>
    <col min="10727" max="10727" width="0" style="36" hidden="1" customWidth="1"/>
    <col min="10728" max="10728" width="21.5703125" style="36" customWidth="1"/>
    <col min="10729" max="10729" width="43.85546875" style="36" customWidth="1"/>
    <col min="10730" max="10730" width="0" style="36" hidden="1" customWidth="1"/>
    <col min="10731" max="10731" width="9.140625" style="36"/>
    <col min="10732" max="10754" width="0" style="36" hidden="1" customWidth="1"/>
    <col min="10755" max="10756" width="13.140625" style="36" customWidth="1"/>
    <col min="10757" max="10982" width="9.140625" style="36"/>
    <col min="10983" max="10983" width="0" style="36" hidden="1" customWidth="1"/>
    <col min="10984" max="10984" width="21.5703125" style="36" customWidth="1"/>
    <col min="10985" max="10985" width="43.85546875" style="36" customWidth="1"/>
    <col min="10986" max="10986" width="0" style="36" hidden="1" customWidth="1"/>
    <col min="10987" max="10987" width="9.140625" style="36"/>
    <col min="10988" max="11010" width="0" style="36" hidden="1" customWidth="1"/>
    <col min="11011" max="11012" width="13.140625" style="36" customWidth="1"/>
    <col min="11013" max="11238" width="9.140625" style="36"/>
    <col min="11239" max="11239" width="0" style="36" hidden="1" customWidth="1"/>
    <col min="11240" max="11240" width="21.5703125" style="36" customWidth="1"/>
    <col min="11241" max="11241" width="43.85546875" style="36" customWidth="1"/>
    <col min="11242" max="11242" width="0" style="36" hidden="1" customWidth="1"/>
    <col min="11243" max="11243" width="9.140625" style="36"/>
    <col min="11244" max="11266" width="0" style="36" hidden="1" customWidth="1"/>
    <col min="11267" max="11268" width="13.140625" style="36" customWidth="1"/>
    <col min="11269" max="11494" width="9.140625" style="36"/>
    <col min="11495" max="11495" width="0" style="36" hidden="1" customWidth="1"/>
    <col min="11496" max="11496" width="21.5703125" style="36" customWidth="1"/>
    <col min="11497" max="11497" width="43.85546875" style="36" customWidth="1"/>
    <col min="11498" max="11498" width="0" style="36" hidden="1" customWidth="1"/>
    <col min="11499" max="11499" width="9.140625" style="36"/>
    <col min="11500" max="11522" width="0" style="36" hidden="1" customWidth="1"/>
    <col min="11523" max="11524" width="13.140625" style="36" customWidth="1"/>
    <col min="11525" max="11750" width="9.140625" style="36"/>
    <col min="11751" max="11751" width="0" style="36" hidden="1" customWidth="1"/>
    <col min="11752" max="11752" width="21.5703125" style="36" customWidth="1"/>
    <col min="11753" max="11753" width="43.85546875" style="36" customWidth="1"/>
    <col min="11754" max="11754" width="0" style="36" hidden="1" customWidth="1"/>
    <col min="11755" max="11755" width="9.140625" style="36"/>
    <col min="11756" max="11778" width="0" style="36" hidden="1" customWidth="1"/>
    <col min="11779" max="11780" width="13.140625" style="36" customWidth="1"/>
    <col min="11781" max="12006" width="9.140625" style="36"/>
    <col min="12007" max="12007" width="0" style="36" hidden="1" customWidth="1"/>
    <col min="12008" max="12008" width="21.5703125" style="36" customWidth="1"/>
    <col min="12009" max="12009" width="43.85546875" style="36" customWidth="1"/>
    <col min="12010" max="12010" width="0" style="36" hidden="1" customWidth="1"/>
    <col min="12011" max="12011" width="9.140625" style="36"/>
    <col min="12012" max="12034" width="0" style="36" hidden="1" customWidth="1"/>
    <col min="12035" max="12036" width="13.140625" style="36" customWidth="1"/>
    <col min="12037" max="12262" width="9.140625" style="36"/>
    <col min="12263" max="12263" width="0" style="36" hidden="1" customWidth="1"/>
    <col min="12264" max="12264" width="21.5703125" style="36" customWidth="1"/>
    <col min="12265" max="12265" width="43.85546875" style="36" customWidth="1"/>
    <col min="12266" max="12266" width="0" style="36" hidden="1" customWidth="1"/>
    <col min="12267" max="12267" width="9.140625" style="36"/>
    <col min="12268" max="12290" width="0" style="36" hidden="1" customWidth="1"/>
    <col min="12291" max="12292" width="13.140625" style="36" customWidth="1"/>
    <col min="12293" max="12518" width="9.140625" style="36"/>
    <col min="12519" max="12519" width="0" style="36" hidden="1" customWidth="1"/>
    <col min="12520" max="12520" width="21.5703125" style="36" customWidth="1"/>
    <col min="12521" max="12521" width="43.85546875" style="36" customWidth="1"/>
    <col min="12522" max="12522" width="0" style="36" hidden="1" customWidth="1"/>
    <col min="12523" max="12523" width="9.140625" style="36"/>
    <col min="12524" max="12546" width="0" style="36" hidden="1" customWidth="1"/>
    <col min="12547" max="12548" width="13.140625" style="36" customWidth="1"/>
    <col min="12549" max="12774" width="9.140625" style="36"/>
    <col min="12775" max="12775" width="0" style="36" hidden="1" customWidth="1"/>
    <col min="12776" max="12776" width="21.5703125" style="36" customWidth="1"/>
    <col min="12777" max="12777" width="43.85546875" style="36" customWidth="1"/>
    <col min="12778" max="12778" width="0" style="36" hidden="1" customWidth="1"/>
    <col min="12779" max="12779" width="9.140625" style="36"/>
    <col min="12780" max="12802" width="0" style="36" hidden="1" customWidth="1"/>
    <col min="12803" max="12804" width="13.140625" style="36" customWidth="1"/>
    <col min="12805" max="13030" width="9.140625" style="36"/>
    <col min="13031" max="13031" width="0" style="36" hidden="1" customWidth="1"/>
    <col min="13032" max="13032" width="21.5703125" style="36" customWidth="1"/>
    <col min="13033" max="13033" width="43.85546875" style="36" customWidth="1"/>
    <col min="13034" max="13034" width="0" style="36" hidden="1" customWidth="1"/>
    <col min="13035" max="13035" width="9.140625" style="36"/>
    <col min="13036" max="13058" width="0" style="36" hidden="1" customWidth="1"/>
    <col min="13059" max="13060" width="13.140625" style="36" customWidth="1"/>
    <col min="13061" max="13286" width="9.140625" style="36"/>
    <col min="13287" max="13287" width="0" style="36" hidden="1" customWidth="1"/>
    <col min="13288" max="13288" width="21.5703125" style="36" customWidth="1"/>
    <col min="13289" max="13289" width="43.85546875" style="36" customWidth="1"/>
    <col min="13290" max="13290" width="0" style="36" hidden="1" customWidth="1"/>
    <col min="13291" max="13291" width="9.140625" style="36"/>
    <col min="13292" max="13314" width="0" style="36" hidden="1" customWidth="1"/>
    <col min="13315" max="13316" width="13.140625" style="36" customWidth="1"/>
    <col min="13317" max="13542" width="9.140625" style="36"/>
    <col min="13543" max="13543" width="0" style="36" hidden="1" customWidth="1"/>
    <col min="13544" max="13544" width="21.5703125" style="36" customWidth="1"/>
    <col min="13545" max="13545" width="43.85546875" style="36" customWidth="1"/>
    <col min="13546" max="13546" width="0" style="36" hidden="1" customWidth="1"/>
    <col min="13547" max="13547" width="9.140625" style="36"/>
    <col min="13548" max="13570" width="0" style="36" hidden="1" customWidth="1"/>
    <col min="13571" max="13572" width="13.140625" style="36" customWidth="1"/>
    <col min="13573" max="13798" width="9.140625" style="36"/>
    <col min="13799" max="13799" width="0" style="36" hidden="1" customWidth="1"/>
    <col min="13800" max="13800" width="21.5703125" style="36" customWidth="1"/>
    <col min="13801" max="13801" width="43.85546875" style="36" customWidth="1"/>
    <col min="13802" max="13802" width="0" style="36" hidden="1" customWidth="1"/>
    <col min="13803" max="13803" width="9.140625" style="36"/>
    <col min="13804" max="13826" width="0" style="36" hidden="1" customWidth="1"/>
    <col min="13827" max="13828" width="13.140625" style="36" customWidth="1"/>
    <col min="13829" max="14054" width="9.140625" style="36"/>
    <col min="14055" max="14055" width="0" style="36" hidden="1" customWidth="1"/>
    <col min="14056" max="14056" width="21.5703125" style="36" customWidth="1"/>
    <col min="14057" max="14057" width="43.85546875" style="36" customWidth="1"/>
    <col min="14058" max="14058" width="0" style="36" hidden="1" customWidth="1"/>
    <col min="14059" max="14059" width="9.140625" style="36"/>
    <col min="14060" max="14082" width="0" style="36" hidden="1" customWidth="1"/>
    <col min="14083" max="14084" width="13.140625" style="36" customWidth="1"/>
    <col min="14085" max="14310" width="9.140625" style="36"/>
    <col min="14311" max="14311" width="0" style="36" hidden="1" customWidth="1"/>
    <col min="14312" max="14312" width="21.5703125" style="36" customWidth="1"/>
    <col min="14313" max="14313" width="43.85546875" style="36" customWidth="1"/>
    <col min="14314" max="14314" width="0" style="36" hidden="1" customWidth="1"/>
    <col min="14315" max="14315" width="9.140625" style="36"/>
    <col min="14316" max="14338" width="0" style="36" hidden="1" customWidth="1"/>
    <col min="14339" max="14340" width="13.140625" style="36" customWidth="1"/>
    <col min="14341" max="14566" width="9.140625" style="36"/>
    <col min="14567" max="14567" width="0" style="36" hidden="1" customWidth="1"/>
    <col min="14568" max="14568" width="21.5703125" style="36" customWidth="1"/>
    <col min="14569" max="14569" width="43.85546875" style="36" customWidth="1"/>
    <col min="14570" max="14570" width="0" style="36" hidden="1" customWidth="1"/>
    <col min="14571" max="14571" width="9.140625" style="36"/>
    <col min="14572" max="14594" width="0" style="36" hidden="1" customWidth="1"/>
    <col min="14595" max="14596" width="13.140625" style="36" customWidth="1"/>
    <col min="14597" max="14822" width="9.140625" style="36"/>
    <col min="14823" max="14823" width="0" style="36" hidden="1" customWidth="1"/>
    <col min="14824" max="14824" width="21.5703125" style="36" customWidth="1"/>
    <col min="14825" max="14825" width="43.85546875" style="36" customWidth="1"/>
    <col min="14826" max="14826" width="0" style="36" hidden="1" customWidth="1"/>
    <col min="14827" max="14827" width="9.140625" style="36"/>
    <col min="14828" max="14850" width="0" style="36" hidden="1" customWidth="1"/>
    <col min="14851" max="14852" width="13.140625" style="36" customWidth="1"/>
    <col min="14853" max="15078" width="9.140625" style="36"/>
    <col min="15079" max="15079" width="0" style="36" hidden="1" customWidth="1"/>
    <col min="15080" max="15080" width="21.5703125" style="36" customWidth="1"/>
    <col min="15081" max="15081" width="43.85546875" style="36" customWidth="1"/>
    <col min="15082" max="15082" width="0" style="36" hidden="1" customWidth="1"/>
    <col min="15083" max="15083" width="9.140625" style="36"/>
    <col min="15084" max="15106" width="0" style="36" hidden="1" customWidth="1"/>
    <col min="15107" max="15108" width="13.140625" style="36" customWidth="1"/>
    <col min="15109" max="15334" width="9.140625" style="36"/>
    <col min="15335" max="15335" width="0" style="36" hidden="1" customWidth="1"/>
    <col min="15336" max="15336" width="21.5703125" style="36" customWidth="1"/>
    <col min="15337" max="15337" width="43.85546875" style="36" customWidth="1"/>
    <col min="15338" max="15338" width="0" style="36" hidden="1" customWidth="1"/>
    <col min="15339" max="15339" width="9.140625" style="36"/>
    <col min="15340" max="15362" width="0" style="36" hidden="1" customWidth="1"/>
    <col min="15363" max="15364" width="13.140625" style="36" customWidth="1"/>
    <col min="15365" max="15590" width="9.140625" style="36"/>
    <col min="15591" max="15591" width="0" style="36" hidden="1" customWidth="1"/>
    <col min="15592" max="15592" width="21.5703125" style="36" customWidth="1"/>
    <col min="15593" max="15593" width="43.85546875" style="36" customWidth="1"/>
    <col min="15594" max="15594" width="0" style="36" hidden="1" customWidth="1"/>
    <col min="15595" max="15595" width="9.140625" style="36"/>
    <col min="15596" max="15618" width="0" style="36" hidden="1" customWidth="1"/>
    <col min="15619" max="15620" width="13.140625" style="36" customWidth="1"/>
    <col min="15621" max="15846" width="9.140625" style="36"/>
    <col min="15847" max="15847" width="0" style="36" hidden="1" customWidth="1"/>
    <col min="15848" max="15848" width="21.5703125" style="36" customWidth="1"/>
    <col min="15849" max="15849" width="43.85546875" style="36" customWidth="1"/>
    <col min="15850" max="15850" width="0" style="36" hidden="1" customWidth="1"/>
    <col min="15851" max="15851" width="9.140625" style="36"/>
    <col min="15852" max="15874" width="0" style="36" hidden="1" customWidth="1"/>
    <col min="15875" max="15876" width="13.140625" style="36" customWidth="1"/>
    <col min="15877" max="16102" width="9.140625" style="36"/>
    <col min="16103" max="16103" width="0" style="36" hidden="1" customWidth="1"/>
    <col min="16104" max="16104" width="21.5703125" style="36" customWidth="1"/>
    <col min="16105" max="16105" width="43.85546875" style="36" customWidth="1"/>
    <col min="16106" max="16106" width="0" style="36" hidden="1" customWidth="1"/>
    <col min="16107" max="16107" width="9.140625" style="36"/>
    <col min="16108" max="16130" width="0" style="36" hidden="1" customWidth="1"/>
    <col min="16131" max="16132" width="13.140625" style="36" customWidth="1"/>
    <col min="16133" max="16384" width="9.140625" style="36"/>
  </cols>
  <sheetData>
    <row r="1" spans="1:4" s="31" customFormat="1" ht="11.25" hidden="1">
      <c r="A1" s="30" t="s">
        <v>134</v>
      </c>
      <c r="C1" s="32"/>
      <c r="D1" s="35"/>
    </row>
    <row r="2" spans="1:4" ht="20.25" customHeight="1">
      <c r="B2" s="92" t="s">
        <v>146</v>
      </c>
      <c r="C2" s="92"/>
      <c r="D2" s="92"/>
    </row>
    <row r="3" spans="1:4" s="55" customFormat="1" ht="14.25" customHeight="1">
      <c r="A3" s="93" t="s">
        <v>136</v>
      </c>
      <c r="B3" s="98" t="s">
        <v>73</v>
      </c>
      <c r="C3" s="98" t="s">
        <v>1</v>
      </c>
      <c r="D3" s="98" t="s">
        <v>4</v>
      </c>
    </row>
    <row r="4" spans="1:4" s="55" customFormat="1" ht="27" customHeight="1">
      <c r="A4" s="94"/>
      <c r="B4" s="98"/>
      <c r="C4" s="98"/>
      <c r="D4" s="99"/>
    </row>
    <row r="5" spans="1:4" s="44" customFormat="1" ht="14.25" customHeight="1">
      <c r="A5" s="40">
        <v>3</v>
      </c>
      <c r="B5" s="52" t="s">
        <v>88</v>
      </c>
      <c r="C5" s="53" t="s">
        <v>147</v>
      </c>
      <c r="D5" s="54">
        <v>691</v>
      </c>
    </row>
    <row r="6" spans="1:4" s="44" customFormat="1" ht="14.25" customHeight="1">
      <c r="A6" s="40">
        <v>10</v>
      </c>
      <c r="B6" s="52" t="s">
        <v>119</v>
      </c>
      <c r="C6" s="53" t="s">
        <v>122</v>
      </c>
      <c r="D6" s="54">
        <v>1218</v>
      </c>
    </row>
    <row r="7" spans="1:4" s="44" customFormat="1" ht="28.5" customHeight="1">
      <c r="A7" s="40">
        <v>11</v>
      </c>
      <c r="B7" s="52" t="s">
        <v>119</v>
      </c>
      <c r="C7" s="53" t="s">
        <v>141</v>
      </c>
      <c r="D7" s="54">
        <v>5176</v>
      </c>
    </row>
    <row r="8" spans="1:4" s="44" customFormat="1" ht="14.25" customHeight="1">
      <c r="A8" s="40">
        <v>14</v>
      </c>
      <c r="B8" s="52" t="s">
        <v>119</v>
      </c>
      <c r="C8" s="53" t="s">
        <v>148</v>
      </c>
      <c r="D8" s="54">
        <v>680</v>
      </c>
    </row>
    <row r="9" spans="1:4" s="44" customFormat="1" ht="14.25" customHeight="1">
      <c r="A9" s="40">
        <v>19</v>
      </c>
      <c r="B9" s="52" t="s">
        <v>129</v>
      </c>
      <c r="C9" s="53" t="s">
        <v>142</v>
      </c>
      <c r="D9" s="54">
        <v>8241</v>
      </c>
    </row>
    <row r="10" spans="1:4" s="47" customFormat="1" ht="14.25" hidden="1" customHeight="1">
      <c r="A10" s="46"/>
      <c r="B10" s="48"/>
      <c r="C10" s="49" t="s">
        <v>143</v>
      </c>
      <c r="D10" s="46"/>
    </row>
    <row r="11" spans="1:4" s="47" customFormat="1" ht="14.25" hidden="1" customHeight="1">
      <c r="A11" s="46"/>
      <c r="B11" s="48"/>
      <c r="C11" s="49" t="s">
        <v>144</v>
      </c>
      <c r="D11" s="46"/>
    </row>
    <row r="12" spans="1:4" hidden="1">
      <c r="D12" s="51"/>
    </row>
    <row r="13" spans="1:4" ht="15" hidden="1" customHeight="1">
      <c r="B13" s="100" t="s">
        <v>145</v>
      </c>
      <c r="C13" s="100"/>
      <c r="D13" s="51"/>
    </row>
    <row r="14" spans="1:4" ht="15" hidden="1" customHeight="1">
      <c r="B14" s="100"/>
      <c r="C14" s="100"/>
      <c r="D14" s="51"/>
    </row>
  </sheetData>
  <mergeCells count="6">
    <mergeCell ref="D3:D4"/>
    <mergeCell ref="B13:C14"/>
    <mergeCell ref="B2:D2"/>
    <mergeCell ref="A3:A4"/>
    <mergeCell ref="B3:B4"/>
    <mergeCell ref="C3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B14" sqref="B14"/>
    </sheetView>
  </sheetViews>
  <sheetFormatPr defaultRowHeight="12.75"/>
  <cols>
    <col min="1" max="1" width="4.85546875" style="56" customWidth="1"/>
    <col min="2" max="2" width="45.85546875" style="57" customWidth="1"/>
    <col min="3" max="3" width="11.42578125" style="58" customWidth="1"/>
    <col min="4" max="16384" width="9.140625" style="58"/>
  </cols>
  <sheetData>
    <row r="1" spans="1:5" ht="19.5" customHeight="1">
      <c r="A1" s="103" t="s">
        <v>158</v>
      </c>
      <c r="B1" s="103"/>
      <c r="C1" s="103"/>
    </row>
    <row r="2" spans="1:5" ht="15" customHeight="1">
      <c r="A2" s="104" t="s">
        <v>136</v>
      </c>
      <c r="B2" s="101" t="s">
        <v>1</v>
      </c>
      <c r="C2" s="101" t="s">
        <v>4</v>
      </c>
    </row>
    <row r="3" spans="1:5">
      <c r="A3" s="105"/>
      <c r="B3" s="102"/>
      <c r="C3" s="102"/>
    </row>
    <row r="4" spans="1:5">
      <c r="A4" s="59">
        <v>1</v>
      </c>
      <c r="B4" s="60" t="s">
        <v>149</v>
      </c>
      <c r="C4" s="61">
        <v>8726</v>
      </c>
    </row>
    <row r="5" spans="1:5">
      <c r="A5" s="59">
        <v>2</v>
      </c>
      <c r="B5" s="60" t="s">
        <v>76</v>
      </c>
      <c r="C5" s="61">
        <v>18610</v>
      </c>
    </row>
    <row r="6" spans="1:5">
      <c r="A6" s="59">
        <v>3</v>
      </c>
      <c r="B6" s="60" t="s">
        <v>81</v>
      </c>
      <c r="C6" s="61">
        <v>15428</v>
      </c>
    </row>
    <row r="7" spans="1:5">
      <c r="A7" s="59">
        <v>4</v>
      </c>
      <c r="B7" s="60" t="s">
        <v>82</v>
      </c>
      <c r="C7" s="61">
        <v>22382</v>
      </c>
    </row>
    <row r="8" spans="1:5">
      <c r="A8" s="59">
        <v>5</v>
      </c>
      <c r="B8" s="60" t="s">
        <v>83</v>
      </c>
      <c r="C8" s="61">
        <v>41199</v>
      </c>
      <c r="E8" s="62"/>
    </row>
    <row r="9" spans="1:5">
      <c r="A9" s="59">
        <v>6</v>
      </c>
      <c r="B9" s="60" t="s">
        <v>84</v>
      </c>
      <c r="C9" s="61">
        <v>34825</v>
      </c>
    </row>
    <row r="10" spans="1:5">
      <c r="A10" s="59">
        <v>7</v>
      </c>
      <c r="B10" s="60" t="s">
        <v>89</v>
      </c>
      <c r="C10" s="61">
        <v>13059</v>
      </c>
    </row>
    <row r="11" spans="1:5">
      <c r="A11" s="59">
        <v>8</v>
      </c>
      <c r="B11" s="60" t="s">
        <v>91</v>
      </c>
      <c r="C11" s="61">
        <v>18387</v>
      </c>
    </row>
    <row r="12" spans="1:5">
      <c r="A12" s="59">
        <v>9</v>
      </c>
      <c r="B12" s="60" t="s">
        <v>92</v>
      </c>
      <c r="C12" s="61">
        <v>14748</v>
      </c>
    </row>
    <row r="13" spans="1:5">
      <c r="A13" s="59">
        <v>10</v>
      </c>
      <c r="B13" s="60" t="s">
        <v>94</v>
      </c>
      <c r="C13" s="61">
        <v>2387</v>
      </c>
    </row>
    <row r="14" spans="1:5">
      <c r="A14" s="59">
        <v>11</v>
      </c>
      <c r="B14" s="60" t="s">
        <v>95</v>
      </c>
      <c r="C14" s="61">
        <v>8460</v>
      </c>
    </row>
    <row r="15" spans="1:5">
      <c r="A15" s="59">
        <v>12</v>
      </c>
      <c r="B15" s="60" t="s">
        <v>101</v>
      </c>
      <c r="C15" s="61">
        <v>58580</v>
      </c>
      <c r="D15" s="62"/>
    </row>
    <row r="16" spans="1:5">
      <c r="A16" s="59">
        <v>13</v>
      </c>
      <c r="B16" s="60" t="s">
        <v>150</v>
      </c>
      <c r="C16" s="61">
        <v>13130</v>
      </c>
    </row>
    <row r="17" spans="1:3">
      <c r="A17" s="59">
        <v>14</v>
      </c>
      <c r="B17" s="60" t="s">
        <v>151</v>
      </c>
      <c r="C17" s="61">
        <v>41607</v>
      </c>
    </row>
    <row r="18" spans="1:3">
      <c r="A18" s="59">
        <v>15</v>
      </c>
      <c r="B18" s="60" t="s">
        <v>118</v>
      </c>
      <c r="C18" s="61">
        <v>32691</v>
      </c>
    </row>
    <row r="19" spans="1:3">
      <c r="A19" s="59">
        <v>16</v>
      </c>
      <c r="B19" s="60" t="s">
        <v>152</v>
      </c>
      <c r="C19" s="61">
        <v>27039</v>
      </c>
    </row>
    <row r="20" spans="1:3">
      <c r="A20" s="59">
        <v>17</v>
      </c>
      <c r="B20" s="60" t="s">
        <v>153</v>
      </c>
      <c r="C20" s="61">
        <v>25751</v>
      </c>
    </row>
    <row r="21" spans="1:3">
      <c r="A21" s="59">
        <v>18</v>
      </c>
      <c r="B21" s="60" t="s">
        <v>121</v>
      </c>
      <c r="C21" s="61">
        <v>38118</v>
      </c>
    </row>
    <row r="22" spans="1:3">
      <c r="A22" s="59">
        <v>19</v>
      </c>
      <c r="B22" s="60" t="s">
        <v>122</v>
      </c>
      <c r="C22" s="61">
        <v>18042</v>
      </c>
    </row>
    <row r="23" spans="1:3">
      <c r="A23" s="59">
        <v>20</v>
      </c>
      <c r="B23" s="60" t="s">
        <v>123</v>
      </c>
      <c r="C23" s="61">
        <v>26070</v>
      </c>
    </row>
    <row r="24" spans="1:3">
      <c r="A24" s="59">
        <v>21</v>
      </c>
      <c r="B24" s="60" t="s">
        <v>125</v>
      </c>
      <c r="C24" s="61">
        <v>15911</v>
      </c>
    </row>
    <row r="25" spans="1:3">
      <c r="A25" s="59">
        <v>22</v>
      </c>
      <c r="B25" s="60" t="s">
        <v>140</v>
      </c>
      <c r="C25" s="61">
        <v>52273</v>
      </c>
    </row>
    <row r="26" spans="1:3">
      <c r="A26" s="59">
        <v>23</v>
      </c>
      <c r="B26" s="60" t="s">
        <v>154</v>
      </c>
      <c r="C26" s="61">
        <v>35193</v>
      </c>
    </row>
    <row r="27" spans="1:3">
      <c r="A27" s="59">
        <v>24</v>
      </c>
      <c r="B27" s="60" t="s">
        <v>155</v>
      </c>
      <c r="C27" s="61">
        <v>57701</v>
      </c>
    </row>
    <row r="28" spans="1:3">
      <c r="A28" s="59">
        <v>25</v>
      </c>
      <c r="B28" s="60" t="s">
        <v>126</v>
      </c>
      <c r="C28" s="61">
        <v>16491</v>
      </c>
    </row>
    <row r="29" spans="1:3">
      <c r="A29" s="59">
        <v>26</v>
      </c>
      <c r="B29" s="60" t="s">
        <v>127</v>
      </c>
      <c r="C29" s="61">
        <v>13558</v>
      </c>
    </row>
    <row r="30" spans="1:3">
      <c r="A30" s="59">
        <v>27</v>
      </c>
      <c r="B30" s="60" t="s">
        <v>128</v>
      </c>
      <c r="C30" s="61">
        <v>15966</v>
      </c>
    </row>
    <row r="31" spans="1:3" ht="25.5">
      <c r="A31" s="59">
        <v>28</v>
      </c>
      <c r="B31" s="60" t="s">
        <v>141</v>
      </c>
      <c r="C31" s="61">
        <v>24980</v>
      </c>
    </row>
    <row r="32" spans="1:3">
      <c r="A32" s="59">
        <v>29</v>
      </c>
      <c r="B32" s="60" t="s">
        <v>156</v>
      </c>
      <c r="C32" s="61">
        <v>34539</v>
      </c>
    </row>
  </sheetData>
  <mergeCells count="4">
    <mergeCell ref="C2:C3"/>
    <mergeCell ref="A1:C1"/>
    <mergeCell ref="A2:A3"/>
    <mergeCell ref="B2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B14" sqref="B14"/>
    </sheetView>
  </sheetViews>
  <sheetFormatPr defaultRowHeight="15"/>
  <cols>
    <col min="1" max="1" width="4" style="70" customWidth="1"/>
    <col min="2" max="2" width="50.7109375" style="64" customWidth="1"/>
    <col min="3" max="3" width="15.85546875" style="65" customWidth="1"/>
    <col min="4" max="4" width="9.140625" style="66"/>
    <col min="5" max="16384" width="9.140625" style="64"/>
  </cols>
  <sheetData>
    <row r="1" spans="1:5">
      <c r="A1" s="106" t="s">
        <v>173</v>
      </c>
      <c r="B1" s="106"/>
      <c r="C1" s="106"/>
    </row>
    <row r="2" spans="1:5" ht="30" customHeight="1">
      <c r="A2" s="71" t="s">
        <v>159</v>
      </c>
      <c r="B2" s="67" t="s">
        <v>1</v>
      </c>
      <c r="C2" s="68" t="s">
        <v>169</v>
      </c>
      <c r="E2" s="69"/>
    </row>
    <row r="3" spans="1:5">
      <c r="A3" s="72">
        <v>1</v>
      </c>
      <c r="B3" s="73" t="s">
        <v>160</v>
      </c>
      <c r="C3" s="68">
        <v>1656</v>
      </c>
    </row>
    <row r="4" spans="1:5">
      <c r="A4" s="72">
        <v>2</v>
      </c>
      <c r="B4" s="73" t="s">
        <v>78</v>
      </c>
      <c r="C4" s="68">
        <v>2913</v>
      </c>
    </row>
    <row r="5" spans="1:5">
      <c r="A5" s="72">
        <v>3</v>
      </c>
      <c r="B5" s="73" t="s">
        <v>161</v>
      </c>
      <c r="C5" s="68">
        <f>13257+4248-1</f>
        <v>17504</v>
      </c>
    </row>
    <row r="6" spans="1:5">
      <c r="A6" s="72">
        <v>4</v>
      </c>
      <c r="B6" s="73" t="s">
        <v>162</v>
      </c>
      <c r="C6" s="68">
        <f>100+10672+1</f>
        <v>10773</v>
      </c>
      <c r="D6" s="64"/>
    </row>
    <row r="7" spans="1:5">
      <c r="A7" s="72">
        <v>5</v>
      </c>
      <c r="B7" s="73" t="s">
        <v>163</v>
      </c>
      <c r="C7" s="68">
        <v>160</v>
      </c>
    </row>
    <row r="8" spans="1:5">
      <c r="A8" s="72">
        <v>6</v>
      </c>
      <c r="B8" s="74" t="s">
        <v>149</v>
      </c>
      <c r="C8" s="75">
        <f>770-5</f>
        <v>765</v>
      </c>
    </row>
    <row r="9" spans="1:5">
      <c r="A9" s="72">
        <v>7</v>
      </c>
      <c r="B9" s="74" t="s">
        <v>103</v>
      </c>
      <c r="C9" s="75">
        <f>2173-10</f>
        <v>2163</v>
      </c>
    </row>
    <row r="10" spans="1:5">
      <c r="A10" s="72">
        <v>8</v>
      </c>
      <c r="B10" s="74" t="s">
        <v>164</v>
      </c>
      <c r="C10" s="75">
        <f>3954-17</f>
        <v>3937</v>
      </c>
    </row>
    <row r="11" spans="1:5">
      <c r="A11" s="72">
        <v>9</v>
      </c>
      <c r="B11" s="74" t="s">
        <v>165</v>
      </c>
      <c r="C11" s="75">
        <f>2186-8</f>
        <v>2178</v>
      </c>
    </row>
    <row r="12" spans="1:5">
      <c r="A12" s="72">
        <v>10</v>
      </c>
      <c r="B12" s="74" t="s">
        <v>166</v>
      </c>
      <c r="C12" s="75">
        <f>2858-10</f>
        <v>2848</v>
      </c>
    </row>
    <row r="13" spans="1:5">
      <c r="A13" s="72">
        <v>11</v>
      </c>
      <c r="B13" s="74" t="s">
        <v>21</v>
      </c>
      <c r="C13" s="75">
        <f>3252-10</f>
        <v>3242</v>
      </c>
    </row>
    <row r="14" spans="1:5">
      <c r="A14" s="72">
        <v>12</v>
      </c>
      <c r="B14" s="74" t="s">
        <v>76</v>
      </c>
      <c r="C14" s="75">
        <f>3170-10</f>
        <v>3160</v>
      </c>
    </row>
    <row r="15" spans="1:5">
      <c r="A15" s="72">
        <v>13</v>
      </c>
      <c r="B15" s="74" t="s">
        <v>167</v>
      </c>
      <c r="C15" s="75">
        <f>3091-5</f>
        <v>3086</v>
      </c>
    </row>
    <row r="16" spans="1:5">
      <c r="A16" s="72">
        <v>14</v>
      </c>
      <c r="B16" s="74" t="s">
        <v>168</v>
      </c>
      <c r="C16" s="75">
        <f>692-5</f>
        <v>687</v>
      </c>
    </row>
    <row r="17" spans="1:3">
      <c r="A17" s="72">
        <v>15</v>
      </c>
      <c r="B17" s="107" t="s">
        <v>172</v>
      </c>
      <c r="C17" s="68">
        <f>13304+4</f>
        <v>13308</v>
      </c>
    </row>
    <row r="18" spans="1:3">
      <c r="A18" s="72">
        <v>16</v>
      </c>
      <c r="B18" s="107" t="s">
        <v>139</v>
      </c>
      <c r="C18" s="68">
        <f>42296+310-2</f>
        <v>42604</v>
      </c>
    </row>
    <row r="19" spans="1:3">
      <c r="A19" s="72">
        <v>17</v>
      </c>
      <c r="B19" s="107" t="s">
        <v>142</v>
      </c>
      <c r="C19" s="68">
        <f>29476+20-2</f>
        <v>29494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>
      <selection activeCell="E10" sqref="E10"/>
    </sheetView>
  </sheetViews>
  <sheetFormatPr defaultRowHeight="15"/>
  <cols>
    <col min="1" max="1" width="5.42578125" style="108" customWidth="1"/>
    <col min="2" max="2" width="41.28515625" style="108" customWidth="1"/>
    <col min="3" max="3" width="13" style="108" customWidth="1"/>
    <col min="4" max="16384" width="9.140625" style="108"/>
  </cols>
  <sheetData>
    <row r="1" spans="1:3" ht="31.5" customHeight="1">
      <c r="A1" s="110" t="s">
        <v>175</v>
      </c>
      <c r="B1" s="110"/>
      <c r="C1" s="110"/>
    </row>
    <row r="2" spans="1:3" ht="31.5" customHeight="1">
      <c r="A2" s="72" t="s">
        <v>159</v>
      </c>
      <c r="B2" s="67" t="s">
        <v>1</v>
      </c>
      <c r="C2" s="68" t="s">
        <v>174</v>
      </c>
    </row>
    <row r="3" spans="1:3">
      <c r="A3" s="109">
        <v>1</v>
      </c>
      <c r="B3" s="74" t="s">
        <v>21</v>
      </c>
      <c r="C3" s="109">
        <v>10</v>
      </c>
    </row>
    <row r="4" spans="1:3">
      <c r="A4" s="109">
        <v>2</v>
      </c>
      <c r="B4" s="74" t="s">
        <v>76</v>
      </c>
      <c r="C4" s="109">
        <v>10</v>
      </c>
    </row>
    <row r="5" spans="1:3">
      <c r="A5" s="109">
        <v>3</v>
      </c>
      <c r="B5" s="109" t="s">
        <v>116</v>
      </c>
      <c r="C5" s="109">
        <v>17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ДиспI и проф</vt:lpstr>
      <vt:lpstr>проф несов</vt:lpstr>
      <vt:lpstr>КТ</vt:lpstr>
      <vt:lpstr>МРТ</vt:lpstr>
      <vt:lpstr>НП</vt:lpstr>
      <vt:lpstr>КС</vt:lpstr>
      <vt:lpstr>СМП тромб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2020-05-22T07:00:04Z</dcterms:modified>
</cp:coreProperties>
</file>