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D9BA24D0-BFC5-4D24-ABB3-C84898D0BED7}" xr6:coauthVersionLast="44" xr6:coauthVersionMax="44" xr10:uidLastSave="{00000000-0000-0000-0000-000000000000}"/>
  <bookViews>
    <workbookView xWindow="-120" yWindow="-120" windowWidth="29040" windowHeight="15840" activeTab="3" xr2:uid="{00000000-000D-0000-FFFF-FFFF00000000}"/>
  </bookViews>
  <sheets>
    <sheet name="КС" sheetId="5" r:id="rId1"/>
    <sheet name="КС СБП" sheetId="17" r:id="rId2"/>
    <sheet name="ВМП СБП" sheetId="21" r:id="rId3"/>
    <sheet name="ДС" sheetId="1" r:id="rId4"/>
    <sheet name="Диализ" sheetId="2" r:id="rId5"/>
    <sheet name="Гист СБП" sheetId="3" r:id="rId6"/>
    <sheet name="Зубопр СБП" sheetId="4" r:id="rId7"/>
    <sheet name="ЛДЦ" sheetId="6" r:id="rId8"/>
    <sheet name="НМП" sheetId="7" r:id="rId9"/>
    <sheet name="КТ" sheetId="8" r:id="rId10"/>
    <sheet name="МРТ" sheetId="9" r:id="rId11"/>
    <sheet name="Эндоск" sheetId="10" r:id="rId12"/>
    <sheet name="УЗИ ссх" sheetId="11" r:id="rId13"/>
    <sheet name="МГИ" sheetId="12" r:id="rId14"/>
    <sheet name="ПАИ" sheetId="13" r:id="rId15"/>
    <sheet name="ПЦР" sheetId="14" r:id="rId16"/>
    <sheet name="ПрофЦ" sheetId="15" r:id="rId17"/>
    <sheet name="ПЭТ ОФЭКТ" sheetId="16" r:id="rId18"/>
    <sheet name="скрин" sheetId="18" r:id="rId19"/>
    <sheet name="СМП" sheetId="19" r:id="rId20"/>
    <sheet name="ТЛТ" sheetId="20" r:id="rId21"/>
    <sheet name="Стомат" sheetId="22" r:id="rId22"/>
    <sheet name="ЦАОП иссл" sheetId="23" r:id="rId2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4" i="11" l="1"/>
  <c r="A15" i="20"/>
  <c r="A16" i="20" s="1"/>
  <c r="A22" i="20"/>
  <c r="A27" i="20"/>
  <c r="A28" i="20" s="1"/>
  <c r="A33" i="20"/>
  <c r="A34" i="20" s="1"/>
  <c r="A39" i="20"/>
  <c r="A40" i="20" s="1"/>
  <c r="A9" i="20"/>
  <c r="A10" i="20" s="1"/>
  <c r="D148" i="15"/>
  <c r="E148" i="15"/>
  <c r="F148" i="15"/>
  <c r="G148" i="15"/>
  <c r="H148" i="15"/>
  <c r="I148" i="15"/>
  <c r="J148" i="15"/>
  <c r="K148" i="15"/>
  <c r="L148" i="15"/>
  <c r="M148" i="15"/>
  <c r="N148" i="15"/>
  <c r="O148" i="15"/>
  <c r="P148" i="15"/>
  <c r="Q148" i="15"/>
  <c r="R148" i="15"/>
  <c r="S148" i="15"/>
  <c r="T148" i="15"/>
  <c r="U148" i="15"/>
  <c r="V148" i="15"/>
  <c r="C148" i="15"/>
  <c r="D142" i="6" l="1"/>
  <c r="E142" i="6"/>
  <c r="F142" i="6"/>
  <c r="G142" i="6"/>
  <c r="H142" i="6"/>
  <c r="I142" i="6"/>
  <c r="C142" i="6"/>
  <c r="C34" i="2"/>
  <c r="D128" i="1" l="1"/>
  <c r="D130" i="1" s="1"/>
  <c r="E128" i="1"/>
  <c r="E130" i="1" s="1"/>
  <c r="F128" i="1"/>
  <c r="F130" i="1" s="1"/>
  <c r="C128" i="1"/>
  <c r="C130" i="1" s="1"/>
  <c r="D100" i="5" l="1"/>
  <c r="E100" i="5"/>
  <c r="F100" i="5"/>
  <c r="G100" i="5"/>
  <c r="C100" i="5"/>
  <c r="D121" i="5"/>
  <c r="C121" i="5"/>
  <c r="C142" i="5"/>
  <c r="E121" i="5"/>
  <c r="G122" i="22" l="1"/>
  <c r="G123" i="22" s="1"/>
  <c r="D122" i="22"/>
  <c r="E75" i="21"/>
  <c r="D75" i="21"/>
  <c r="D76" i="21" s="1"/>
  <c r="E74" i="21"/>
  <c r="E73" i="21"/>
  <c r="E72" i="21"/>
  <c r="E71" i="21"/>
  <c r="E70" i="21"/>
  <c r="E69" i="21"/>
  <c r="E68" i="21"/>
  <c r="D68" i="21"/>
  <c r="E67" i="21"/>
  <c r="E66" i="21"/>
  <c r="E65" i="21"/>
  <c r="E64" i="21"/>
  <c r="E63" i="21"/>
  <c r="E62" i="21"/>
  <c r="E61" i="21"/>
  <c r="D61" i="21"/>
  <c r="E60" i="21"/>
  <c r="E59" i="21"/>
  <c r="E58" i="21"/>
  <c r="E57" i="21"/>
  <c r="E56" i="21"/>
  <c r="E55" i="21"/>
  <c r="E54" i="21"/>
  <c r="D54" i="21"/>
  <c r="E53" i="21"/>
  <c r="E52" i="21"/>
  <c r="E51" i="21"/>
  <c r="E50" i="21"/>
  <c r="E49" i="21"/>
  <c r="E48" i="21"/>
  <c r="E47" i="21"/>
  <c r="D47" i="21"/>
  <c r="E46" i="21"/>
  <c r="E45" i="21"/>
  <c r="E44" i="21"/>
  <c r="E43" i="21"/>
  <c r="E42" i="21"/>
  <c r="E41" i="21"/>
  <c r="E40" i="21"/>
  <c r="D40" i="21"/>
  <c r="E39" i="21"/>
  <c r="E38" i="21"/>
  <c r="E37" i="21"/>
  <c r="E36" i="21"/>
  <c r="E35" i="21"/>
  <c r="E34" i="21"/>
  <c r="E33" i="21"/>
  <c r="D33" i="21"/>
  <c r="E32" i="21"/>
  <c r="E31" i="21"/>
  <c r="E30" i="21"/>
  <c r="E29" i="21"/>
  <c r="E28" i="21"/>
  <c r="E27" i="21"/>
  <c r="E26" i="21"/>
  <c r="D26" i="21"/>
  <c r="E25" i="21"/>
  <c r="E24" i="21"/>
  <c r="E23" i="21"/>
  <c r="E22" i="21"/>
  <c r="E21" i="21"/>
  <c r="E20" i="21"/>
  <c r="E19" i="21"/>
  <c r="D19" i="21"/>
  <c r="E18" i="21"/>
  <c r="E17" i="21"/>
  <c r="E16" i="21"/>
  <c r="E15" i="21"/>
  <c r="E14" i="21"/>
  <c r="E13" i="21"/>
  <c r="E12" i="21"/>
  <c r="D12" i="21"/>
  <c r="E11" i="21"/>
  <c r="E10" i="21"/>
  <c r="E9" i="21"/>
  <c r="E8" i="21"/>
  <c r="E7" i="21"/>
  <c r="E6" i="21"/>
  <c r="E76" i="21" l="1"/>
  <c r="C50" i="19"/>
  <c r="C52" i="19" s="1"/>
  <c r="D18" i="17" l="1"/>
  <c r="D17" i="17"/>
  <c r="D16" i="17"/>
  <c r="D15" i="17"/>
  <c r="D14" i="17"/>
  <c r="D13" i="17"/>
  <c r="D12" i="17"/>
  <c r="D11" i="17"/>
  <c r="D10" i="17"/>
  <c r="D9" i="17"/>
  <c r="D8" i="17"/>
  <c r="C7" i="17"/>
  <c r="D7" i="17" s="1"/>
  <c r="D6" i="17"/>
  <c r="D5" i="17"/>
  <c r="B11" i="16" l="1"/>
  <c r="C22" i="14" l="1"/>
  <c r="C27" i="13"/>
  <c r="C7" i="12"/>
  <c r="C85" i="11"/>
  <c r="C76" i="10" l="1"/>
  <c r="C81" i="10" s="1"/>
  <c r="C28" i="9"/>
  <c r="C45" i="8" l="1"/>
  <c r="C84" i="7" l="1"/>
  <c r="C86" i="7" s="1"/>
  <c r="L30" i="3" l="1"/>
  <c r="D30" i="3"/>
  <c r="L27" i="3"/>
  <c r="L32" i="3" s="1"/>
  <c r="D27" i="3"/>
  <c r="D32" i="3" s="1"/>
  <c r="L23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C42" i="2"/>
  <c r="C28" i="2"/>
  <c r="C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I20" authorId="0" shapeId="0" xr:uid="{00000000-0006-0000-07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прогнозный факт по 10 мес  за год</t>
        </r>
      </text>
    </comment>
    <comment ref="I21" authorId="0" shapeId="0" xr:uid="{00000000-0006-0000-07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прогнозному расчету на год по факту 10 мес
</t>
        </r>
      </text>
    </comment>
    <comment ref="I41" authorId="0" shapeId="0" xr:uid="{00000000-0006-0000-0700-000003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пронозному расчету на год по факту 10 мес
</t>
        </r>
      </text>
    </comment>
    <comment ref="I82" authorId="0" shapeId="0" xr:uid="{00000000-0006-0000-0700-000004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пронозному расчету на год по 10 мес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9" authorId="0" shapeId="0" xr:uid="{00000000-0006-0000-1600-000001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было 98, но МО не делают это</t>
        </r>
      </text>
    </comment>
    <comment ref="G30" authorId="0" shapeId="0" xr:uid="{00000000-0006-0000-1600-000002000000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было 146, но МО не делают это иссл
</t>
        </r>
      </text>
    </comment>
  </commentList>
</comments>
</file>

<file path=xl/sharedStrings.xml><?xml version="1.0" encoding="utf-8"?>
<sst xmlns="http://schemas.openxmlformats.org/spreadsheetml/2006/main" count="1862" uniqueCount="715">
  <si>
    <t>Всего план на 2022 год</t>
  </si>
  <si>
    <t>ГАУЗ ОЦВМиР "Огонек"</t>
  </si>
  <si>
    <t>ГБУЗ "Областной перинатальный центр"</t>
  </si>
  <si>
    <t>ГБУЗ ЧОКБ</t>
  </si>
  <si>
    <t>ГБУЗ "ЧОКД"</t>
  </si>
  <si>
    <t>ГБУЗ "ОКВД № 3"</t>
  </si>
  <si>
    <t>ГБУЗ "ОКВД № 4"</t>
  </si>
  <si>
    <t>ГБУЗ "ЧОККВД"</t>
  </si>
  <si>
    <t>ГБУЗ ЧОКТГВВ</t>
  </si>
  <si>
    <t xml:space="preserve">ГБУЗ "Центр медицинской реабилитации "Вдохновение" </t>
  </si>
  <si>
    <t>ГБУЗ ЧОДКБ</t>
  </si>
  <si>
    <t>ГБУЗ "ООД № 2"</t>
  </si>
  <si>
    <t>ГБУЗ "ООД № 3"</t>
  </si>
  <si>
    <t>ГБУЗ "ЧОКЦО И ЯМ"</t>
  </si>
  <si>
    <t>ФГБОУ ВО "ЮУГМУ" МЗ РФ</t>
  </si>
  <si>
    <t>ГБУЗ "Городская больница г. Верхний Уфалей"</t>
  </si>
  <si>
    <t>ГБУЗ "ГБ им А.П.Силаева г. Кыштым"</t>
  </si>
  <si>
    <t>ГБУЗ "Городская больница г. Карабаш"</t>
  </si>
  <si>
    <t>ГБУЗ "Городская больница г. Южноуральск"</t>
  </si>
  <si>
    <t>ГБУЗ "Областная больница" рабочего поселка Локомотивный</t>
  </si>
  <si>
    <t>ГБУЗ "Городская больница г. Златоуст"</t>
  </si>
  <si>
    <t>ГБУЗ "ГДБ г. Златоуст"</t>
  </si>
  <si>
    <t>ГБУЗ "ГБ №1 г. Копейск"</t>
  </si>
  <si>
    <t>ГБУЗ "ГДБ г. Копейск"</t>
  </si>
  <si>
    <t>ГБУЗ "Городская больница № 3 г. Копейск"</t>
  </si>
  <si>
    <t>АНО "ЦКМСЧ"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</si>
  <si>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</si>
  <si>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</si>
  <si>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</si>
  <si>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"Родильный дом № 1 г. Магнитогорск"</t>
  </si>
  <si>
    <t>ГАУЗ "Центр охраны материнства и детства г. Магнитогорск"</t>
  </si>
  <si>
    <t>ООО "Клиника лазерной хирургии"</t>
  </si>
  <si>
    <t>ООО "НовоМед"</t>
  </si>
  <si>
    <t>ГБУЗ ГБ № 1 г. Миасс</t>
  </si>
  <si>
    <t>ГБУЗ "Городская больница № 2 г. Миасс"</t>
  </si>
  <si>
    <t>ГБУЗ "Городская больница № 3 г. Миасс"</t>
  </si>
  <si>
    <t>ГБУЗ "ГДП  г. Миасс"</t>
  </si>
  <si>
    <t>ФГБУЗ "МСЧ № 92 ФМБА России"</t>
  </si>
  <si>
    <t>ФГБУЗ "ЦМСЧ № 15" ФМБА</t>
  </si>
  <si>
    <t>ГБУЗ "Областная больница г. Троицк"</t>
  </si>
  <si>
    <t>ФГБУЗ "КБ № 71 ФМБА"</t>
  </si>
  <si>
    <t>ФГБУЗ "МСЧ № 72 ФМБА" (Трехгорный ГО)</t>
  </si>
  <si>
    <t>ГБУЗ "Областная больница г. Чебаркуль"</t>
  </si>
  <si>
    <t>ГАУЗ "Центр ВРТ"</t>
  </si>
  <si>
    <t>ГАУЗ ГКБ № 11</t>
  </si>
  <si>
    <t>ГАУЗ ГКБ № 2</t>
  </si>
  <si>
    <t>ГАУЗ ГКБ № 6</t>
  </si>
  <si>
    <t>ГАУЗ ГКБ № 9</t>
  </si>
  <si>
    <t>ГАУЗ "ГКП № 8"</t>
  </si>
  <si>
    <t>ГАУЗ ОЗП ГКБ № 8</t>
  </si>
  <si>
    <t>ГАУЗ ОТКЗ ГКБ № 1</t>
  </si>
  <si>
    <t>ГБУЗ ГКБ № 5</t>
  </si>
  <si>
    <t>ГБУЗ ГКП № 5</t>
  </si>
  <si>
    <t>ЧУЗ "КБ "РЖД-Медицина" Г. Челябинск"</t>
  </si>
  <si>
    <t>ГАУЗ "ДГКП № 1"</t>
  </si>
  <si>
    <t>ГАУЗ ДГКБ № 1</t>
  </si>
  <si>
    <t>ГАУЗ ДГКБ № 8</t>
  </si>
  <si>
    <t>ГАУЗ ДГКП № 8</t>
  </si>
  <si>
    <t xml:space="preserve">ГАУЗ ДГКП № 9 </t>
  </si>
  <si>
    <t>ГАУЗ ДГП № 4</t>
  </si>
  <si>
    <t>ГАУЗ ДГП №6</t>
  </si>
  <si>
    <t>ГБУЗ ДГКБ № 7</t>
  </si>
  <si>
    <t>АО "Клиника ВМ"</t>
  </si>
  <si>
    <t>ЗАО "Жемчужина"</t>
  </si>
  <si>
    <t>ООО "ВЭХ ОМС"</t>
  </si>
  <si>
    <t>ООО "Доктор ОСТ"</t>
  </si>
  <si>
    <t>ООО "Клиника АртОптика"</t>
  </si>
  <si>
    <t>ООО "Личный доктор"</t>
  </si>
  <si>
    <t>ООО ЛораВита</t>
  </si>
  <si>
    <t>ООО "Неврологическая клиника доктора Бубновой И.Д.</t>
  </si>
  <si>
    <t>ООО "Независимость"</t>
  </si>
  <si>
    <t>ООО "ПолиКлиника"</t>
  </si>
  <si>
    <t>ООО "СМТ"</t>
  </si>
  <si>
    <t>ООО "Оптика-Перспектива"</t>
  </si>
  <si>
    <t>ООО "Центр акушерства и гинекологии № 1"</t>
  </si>
  <si>
    <t>ООО "ЦЕНТР ЗРЕНИЯ"</t>
  </si>
  <si>
    <t>ООО "Частная врачебная практика"</t>
  </si>
  <si>
    <t>ООО "ЭкоКлиника"</t>
  </si>
  <si>
    <t>ООО ЛПМО "Новое сечение"</t>
  </si>
  <si>
    <t>ООО Медицинское предприятие "Санта"</t>
  </si>
  <si>
    <t>ООО МО "Оптик-Центр"</t>
  </si>
  <si>
    <t>ООО МЦ "Лотос"</t>
  </si>
  <si>
    <t>ООО МЦ "МЕДЕОР"</t>
  </si>
  <si>
    <t>ГБУЗ "Районная больница г. Аша"</t>
  </si>
  <si>
    <t>ГБУЗ "Городская больница №1 г. Еманжелинск"</t>
  </si>
  <si>
    <t>ГБУЗ "Городская больница г. Пласт"</t>
  </si>
  <si>
    <t>ГБУЗ "Районная больница г. Верхнеуральск"</t>
  </si>
  <si>
    <t>ГБУЗ "Районная больница г. Катав-Ивановск"</t>
  </si>
  <si>
    <t>ГБУЗ "Районная больница г. Куса"</t>
  </si>
  <si>
    <t>ГБУЗ "Районная больница г. Нязепетровск"</t>
  </si>
  <si>
    <t xml:space="preserve">ГБУЗ "Районная больница п. Бреды" </t>
  </si>
  <si>
    <t>ГБУЗ "Районная больница п. Увельский"</t>
  </si>
  <si>
    <t>ГБУЗ "Районная больница с. Агаповка"</t>
  </si>
  <si>
    <t>ГБУЗ "Районная больница с. Аргаяш"</t>
  </si>
  <si>
    <t>ГБУЗ "Районная больница с. Варна"</t>
  </si>
  <si>
    <t>ГБУЗ "Районная больница с. Еткуль"</t>
  </si>
  <si>
    <t>ГБУЗ "Районная больница с. Кизильское"</t>
  </si>
  <si>
    <t>ГБУЗ "Районная больница с. Кунашак"</t>
  </si>
  <si>
    <t>ГБУЗ "Районная больница с. Октябрьское"</t>
  </si>
  <si>
    <t>ГБУЗ  "Районная больница с. Уйское"</t>
  </si>
  <si>
    <t>ГБУЗ "Районная больница с. Фершампенуаз"</t>
  </si>
  <si>
    <t>ГБУЗ "Районная больница с. Чесма"</t>
  </si>
  <si>
    <t>ГБУЗ Карталинская горбольница</t>
  </si>
  <si>
    <t>ЧУЗ "Поликлиника "РЖД-Медицина" города Карталы"</t>
  </si>
  <si>
    <t>ГБУЗ "Районная больница г. Касли</t>
  </si>
  <si>
    <t>ГБУЗ ГБ № 1 г. Коркино</t>
  </si>
  <si>
    <t>ГБУЗ "ГБ № 2 г. Коркино"</t>
  </si>
  <si>
    <t>ГБУЗ "ГБ № 3 г. Коркино"</t>
  </si>
  <si>
    <t>ГБУЗ "Городская детская больница г. Коркино"</t>
  </si>
  <si>
    <t>ГБУЗ "Районная больница с. Миасское"</t>
  </si>
  <si>
    <t>ГБУЗ "Районная больница г. Сатка"</t>
  </si>
  <si>
    <t>ГБУЗ "Районная больница с. Долгодеревенское"</t>
  </si>
  <si>
    <t>ГБУЗ "ОКБ № 2"</t>
  </si>
  <si>
    <t>ГАУЗ "ОКБ № 3"</t>
  </si>
  <si>
    <t>Гемодиализ в КС, услуги, пац-дни</t>
  </si>
  <si>
    <t>№ пп</t>
  </si>
  <si>
    <t>План на 2022 год</t>
  </si>
  <si>
    <t>ГБУЗ "Городская больница № 1 г. Еманжелинск"</t>
  </si>
  <si>
    <t>ГАУЗ "ГБ № 1 им. Г.И. Дробышева г. Магнитогорск"</t>
  </si>
  <si>
    <t>ФГБУЗ КБ № 71 ФМБА России</t>
  </si>
  <si>
    <t>ГБУЗ "Районная больница г.Сатка"</t>
  </si>
  <si>
    <t>ГБУЗ "ЧОКБ"</t>
  </si>
  <si>
    <t>АНО "Центральная клиническая медико-санитарная часть"</t>
  </si>
  <si>
    <t>ГАУЗ ГБ № 3 г. Магнитогорск</t>
  </si>
  <si>
    <t>ГБУЗ ОБ г. Троицк</t>
  </si>
  <si>
    <t>ГБУЗ ГБ им. А.П.Силаева г.Кыштым</t>
  </si>
  <si>
    <t>ИТОГО</t>
  </si>
  <si>
    <t xml:space="preserve">Гемодиализ в ДС, услуги </t>
  </si>
  <si>
    <t>ГБУЗ "Городская больница им.А.П.Силаева г. Кыштым"</t>
  </si>
  <si>
    <t>ГБУЗ "Областная больница г.Троицк"</t>
  </si>
  <si>
    <t>ООО "ЦАД 74"</t>
  </si>
  <si>
    <t>ООО "ЦЕНТР ДИАЛИЗА"</t>
  </si>
  <si>
    <t xml:space="preserve">Гемодиализ в поликлинике, услуги </t>
  </si>
  <si>
    <t>Перитонеальный диализ в поликлинике, услуги</t>
  </si>
  <si>
    <t>ЦОМиД г. Магнитогорск</t>
  </si>
  <si>
    <t>№ п/п</t>
  </si>
  <si>
    <t>Наименование медицинской организации</t>
  </si>
  <si>
    <t>Наименование медицинских организаций</t>
  </si>
  <si>
    <t>прижизненные патологоанатомические исследования ОБМ                                         2 категории сложности</t>
  </si>
  <si>
    <t xml:space="preserve">прижизненные патологоанатомические исследования ОБМ                                         3 категории сложности </t>
  </si>
  <si>
    <t>прижизненные патологоанатомические исследования ОБМ                                         4 категории сложности</t>
  </si>
  <si>
    <t>прижизненные патологоанатомические исследования              ОБМ                                         5 категории сложности</t>
  </si>
  <si>
    <t>Итого сумма по прижизненным патологоанатомическим исследованиям ОБМ</t>
  </si>
  <si>
    <t xml:space="preserve">Итого сумма на проведение дополнительных методов окраски микропрепаратов  </t>
  </si>
  <si>
    <t xml:space="preserve">Всего </t>
  </si>
  <si>
    <t>План на 2022 год гистология АПП</t>
  </si>
  <si>
    <t xml:space="preserve">прижизненные патологоанатомические исследования 5 категории сложности с проведением ИГХ исследования с применением более  5 антител </t>
  </si>
  <si>
    <t>прижизненные патологоанатомические исследования 5 категории сложности с проведением ИГХ исследования с применением до 5 антител</t>
  </si>
  <si>
    <t>исследования</t>
  </si>
  <si>
    <t>сумма, руб.)</t>
  </si>
  <si>
    <t>ГБУЗ ЧОПАБ</t>
  </si>
  <si>
    <t>ВСЕГО                                  ГБУЗ ЧОПАБ</t>
  </si>
  <si>
    <t>в т.ч. для ЦАОП</t>
  </si>
  <si>
    <t>ГБУЗ "ЧОКЦО и ЯМ"</t>
  </si>
  <si>
    <t>ВСЕГО                                  ГБУЗ "ЧОКЦО и ЯМ"</t>
  </si>
  <si>
    <t xml:space="preserve">ГБУЗ "ЧОКБ" </t>
  </si>
  <si>
    <t xml:space="preserve"> ГАУЗ «ГБ № 1 им. Г.И. Дробышева»</t>
  </si>
  <si>
    <t>ВСЕГО МУЗ «ГБ № 1 им. Г.И. Дробышева»</t>
  </si>
  <si>
    <t>ГАУЗ «Городская больница № 3  г. Магнитогорска»</t>
  </si>
  <si>
    <t>ВСЕГО ГАУЗ «Городская больница № 3  г. Магнитогорска»</t>
  </si>
  <si>
    <t>ГАУЗ «Центр охраны материнства и детства г. Магнитогорск"</t>
  </si>
  <si>
    <t>ГБУЗ «Городская больница №1 г. Копейск»</t>
  </si>
  <si>
    <t>ВСЕГО ГБУЗ «Городская больница №1 г. Копейск»</t>
  </si>
  <si>
    <t>ГБУЗ  «Городская больница №1 г. Коркино»</t>
  </si>
  <si>
    <t>ВСЕГО ГБУЗ  «Городская больница №1 г. Коркино»</t>
  </si>
  <si>
    <t>ГАУЗ «Городская клиническая больница № 6»</t>
  </si>
  <si>
    <t>ВСЕГО МБУЗ «Городская клиническая больница № 6»</t>
  </si>
  <si>
    <t>ГАУЗ ОЗП «Городская клиническая больница № 8»</t>
  </si>
  <si>
    <t>ВСЕГО МБУЗ «Городская клиническая больница № 8»</t>
  </si>
  <si>
    <t xml:space="preserve"> ГАУЗ ОТКЗ ГКБ №1</t>
  </si>
  <si>
    <t>ВСЕГО                                     МАУЗ ОТКЗ ГКБ №1</t>
  </si>
  <si>
    <t>ФГБОУ ВО ЮУГМУ Минздрава России</t>
  </si>
  <si>
    <t xml:space="preserve">ГБУЗ ГБ г. Южноуральск </t>
  </si>
  <si>
    <t xml:space="preserve">ГБ г. Южноуральск </t>
  </si>
  <si>
    <t xml:space="preserve">ООО МЦ "Лотос" </t>
  </si>
  <si>
    <t xml:space="preserve">ООО МЦ "Лотос"  </t>
  </si>
  <si>
    <t>ГБУЗ "РБ г. Аша"</t>
  </si>
  <si>
    <t>должно быть</t>
  </si>
  <si>
    <t>сумма, руб.</t>
  </si>
  <si>
    <t>отклонения (+добавить)</t>
  </si>
  <si>
    <t>Наименование МО</t>
  </si>
  <si>
    <t>План на 2022 г., сверх базовой программы ОМС</t>
  </si>
  <si>
    <t xml:space="preserve">обращения </t>
  </si>
  <si>
    <t>Посещения с ЛДЦ</t>
  </si>
  <si>
    <t>УЕТ, всего</t>
  </si>
  <si>
    <t>ГБУЗ «Областная стоматологическая поликлиника»</t>
  </si>
  <si>
    <t>Итого:</t>
  </si>
  <si>
    <t>объем  без ВМП</t>
  </si>
  <si>
    <t>ВМП</t>
  </si>
  <si>
    <t>Итого с ВМП</t>
  </si>
  <si>
    <t>ГБУЗ "Районная больница с.Аргаяш"</t>
  </si>
  <si>
    <t>ГБУЗ "Районная больница п. Бреды"</t>
  </si>
  <si>
    <t>ГБУЗ "ГБ № 1 г. Еманжелинск"</t>
  </si>
  <si>
    <t>ГБУЗ "Карталинская ГБ"</t>
  </si>
  <si>
    <t>ГБУЗ "Районная больница г.Касли"</t>
  </si>
  <si>
    <t>ГБУЗ "Районная больница с.Кизильское"</t>
  </si>
  <si>
    <t>ГБУЗ "ГБ № 1 г.Копейск"</t>
  </si>
  <si>
    <t>ГБУЗ "Городская больница № 1 г. Коркино"</t>
  </si>
  <si>
    <t>ГБУЗ "Районная больница с.Кунашак"</t>
  </si>
  <si>
    <t>ГАУЗ "Родильный дом № 1"  города Магнитогорска</t>
  </si>
  <si>
    <t>ГАУЗ "ЦОМиД г. Магнитогорск"</t>
  </si>
  <si>
    <t>ГБУЗ "ГБ № 2 г.Миасс"</t>
  </si>
  <si>
    <t>ГБУЗ "Районная больница г.Нязепетровск"</t>
  </si>
  <si>
    <t>ГБУЗ "Районная больница с.Октябрьское"</t>
  </si>
  <si>
    <t>ГБУЗ "Городская больница г.Пласт"</t>
  </si>
  <si>
    <t>ФГБУЗ ЦМСЧ № 15 ФМБА России</t>
  </si>
  <si>
    <t>ГБУЗ "Районная больница с.Долгодеревенское"</t>
  </si>
  <si>
    <t>ФГБУЗ МСЧ № 72 ФМБА России</t>
  </si>
  <si>
    <t>ГБУЗ "Районная больница с. Уйское"</t>
  </si>
  <si>
    <t>ФГБУЗ МСЧ № 162 ФМБА России</t>
  </si>
  <si>
    <t>ГБУЗ "ОКБ № 3"</t>
  </si>
  <si>
    <t>ГБУЗ "ОПЦ"</t>
  </si>
  <si>
    <t>ГБУЗ "Районная больница с.Чесма"</t>
  </si>
  <si>
    <t>ФГБОУ ВО ЮУГМУ Минздрава России в рамках ЧО</t>
  </si>
  <si>
    <t>2</t>
  </si>
  <si>
    <t>3</t>
  </si>
  <si>
    <t>ГБУЗ "Районная больница с.Еткуль"</t>
  </si>
  <si>
    <t>ГБУЗ "МЦЛМ"</t>
  </si>
  <si>
    <t>ЧУЗ КБ РЖД-Медицина г. Челябинск</t>
  </si>
  <si>
    <t>ООО "Гименей"</t>
  </si>
  <si>
    <t>ООО Личный доктор</t>
  </si>
  <si>
    <t>4</t>
  </si>
  <si>
    <t>5</t>
  </si>
  <si>
    <t>6</t>
  </si>
  <si>
    <t>ГБУЗ ДГКБ № 7 г. Челябинск</t>
  </si>
  <si>
    <t>7</t>
  </si>
  <si>
    <t>ФГБУН УНПЦ РМ ФМБА России</t>
  </si>
  <si>
    <t>8</t>
  </si>
  <si>
    <t>ГБУЗ "ГБ № 1 имени Г.К. Маврицкого" г.Миасс</t>
  </si>
  <si>
    <t>ГАУЗ ГКБ № 11 г. Челябинск</t>
  </si>
  <si>
    <t>ООО "Демидов"</t>
  </si>
  <si>
    <t>ГБУЗ "ЧОКТГВВ"</t>
  </si>
  <si>
    <t>9</t>
  </si>
  <si>
    <t>ГБУЗ ОКВД № 3</t>
  </si>
  <si>
    <t>10</t>
  </si>
  <si>
    <t>ФГБУ "ФЦCCХ" Минздрава России (г.Челябинск)</t>
  </si>
  <si>
    <t>11</t>
  </si>
  <si>
    <t>ГАУЗ ГКБ № 2 г. Челябинск</t>
  </si>
  <si>
    <t>ООО "Курорт Кисегач"</t>
  </si>
  <si>
    <t>12</t>
  </si>
  <si>
    <t>13</t>
  </si>
  <si>
    <t>14</t>
  </si>
  <si>
    <t>15</t>
  </si>
  <si>
    <t>16</t>
  </si>
  <si>
    <t>ООО "Центр хирургии сердца"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</si>
  <si>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</si>
  <si>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</si>
  <si>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</si>
  <si>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</si>
  <si>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</si>
  <si>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</si>
  <si>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</si>
  <si>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</si>
  <si>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</si>
  <si>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</si>
  <si>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</si>
  <si>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</si>
  <si>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</si>
  <si>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</si>
  <si>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</si>
  <si>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</si>
  <si>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ГБУЗ "Районная больница п.Увельский"</t>
  </si>
  <si>
    <t>ГБУЗ "Детская городская больница г. Копейск"</t>
  </si>
  <si>
    <t>33</t>
  </si>
  <si>
    <t>34</t>
  </si>
  <si>
    <t>35</t>
  </si>
  <si>
    <t>36</t>
  </si>
  <si>
    <t>ГБУЗ Районная больница с. Агаповка</t>
  </si>
  <si>
    <t>ФКУЗ "МСЧ МВД России по Челябинской области"</t>
  </si>
  <si>
    <t>ГБУЗ "Челябинский областной центр реабилитации"</t>
  </si>
  <si>
    <t>ГБУЗ "Городская больница № 2 г. Коркино"</t>
  </si>
  <si>
    <t>37</t>
  </si>
  <si>
    <t>38</t>
  </si>
  <si>
    <t>ООО Медицинская клиника "ЭФ ЭМ СИ"</t>
  </si>
  <si>
    <t>39</t>
  </si>
  <si>
    <t>ООО "Фортуна"</t>
  </si>
  <si>
    <t>40</t>
  </si>
  <si>
    <t>41</t>
  </si>
  <si>
    <t>42</t>
  </si>
  <si>
    <t>ГБУЗ "ЧОКПТД"</t>
  </si>
  <si>
    <t>43</t>
  </si>
  <si>
    <t>44</t>
  </si>
  <si>
    <t>45</t>
  </si>
  <si>
    <t>46</t>
  </si>
  <si>
    <t>47</t>
  </si>
  <si>
    <t>48</t>
  </si>
  <si>
    <t>49</t>
  </si>
  <si>
    <t>ООО "Санаторий "Карагайский бор"</t>
  </si>
  <si>
    <t>ГБУЗ ЦВМиР "Вдохновение"</t>
  </si>
  <si>
    <t>Клиника Вся медицина</t>
  </si>
  <si>
    <t>1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</si>
  <si>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</si>
  <si>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</si>
  <si>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</si>
  <si>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</si>
  <si>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</si>
  <si>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</si>
  <si>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</si>
  <si>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</si>
  <si>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</si>
  <si>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</si>
  <si>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</si>
  <si>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</si>
  <si>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</si>
  <si>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</si>
  <si>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</si>
  <si>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</si>
  <si>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</si>
  <si>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</si>
  <si>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</si>
  <si>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</si>
  <si>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</si>
  <si>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</si>
  <si>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</si>
  <si>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</si>
  <si>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</si>
  <si>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</si>
  <si>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</si>
  <si>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ООО "КАНОН"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</si>
  <si>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</si>
  <si>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</si>
  <si>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</si>
  <si>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</si>
  <si>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</si>
  <si>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</si>
  <si>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</si>
  <si>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</si>
  <si>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</si>
  <si>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</si>
  <si>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</si>
  <si>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</si>
  <si>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</si>
  <si>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ООО "ЛораВита" (лор)</t>
  </si>
  <si>
    <t>90</t>
  </si>
  <si>
    <t xml:space="preserve">ООО "Гименей" </t>
  </si>
  <si>
    <t>ООО "Полимедика Челябинск"</t>
  </si>
  <si>
    <t>АНО ЦКМСЧ</t>
  </si>
  <si>
    <t>Наименование учреждения</t>
  </si>
  <si>
    <t>телеме-дицина</t>
  </si>
  <si>
    <t>КДЦ</t>
  </si>
  <si>
    <t>Стома-тология</t>
  </si>
  <si>
    <t>Стоматология</t>
  </si>
  <si>
    <t>обращения</t>
  </si>
  <si>
    <t>посещения</t>
  </si>
  <si>
    <t>ГБУЗ  "Областная стоматологическая поликлиника"</t>
  </si>
  <si>
    <t>ГБУЗ "Областной Центр по профилактике и борьбе со СПИДом и инфекционными заболеваниями"</t>
  </si>
  <si>
    <t>ФГБУ "ФЦССХ" Минздрава России (г. Челябинск)</t>
  </si>
  <si>
    <t>ГБУЗ ЧОКЦО И ЯМ</t>
  </si>
  <si>
    <t>ГБУЗ "Стоматологическая поликлиника г. Верхний Уфалей"</t>
  </si>
  <si>
    <t>ГБУЗ "Городская детская больница г. Златоуст"</t>
  </si>
  <si>
    <t>ГБУЗ "ГДП №1 г. Копейск"</t>
  </si>
  <si>
    <t>ГБУЗ "Стоматологическая поликлиника г. Копейск"</t>
  </si>
  <si>
    <t>ГБУЗ "Детская стоматологическая поликлиника г. Магнитогорск"</t>
  </si>
  <si>
    <t>ГБУЗ "Стоматологическая поликлиника № 1 г. Магнитогорск"</t>
  </si>
  <si>
    <t>ГБУЗ "Стоматологическая поликлиника № 2 г. Магнитогорск"</t>
  </si>
  <si>
    <t>ООО "Вива-Дент"</t>
  </si>
  <si>
    <t>ГБУЗ "Городская детская поликлиника г. Миасс"</t>
  </si>
  <si>
    <t>ГБУЗ "Стоматологическая поликлиника г. Миасс"</t>
  </si>
  <si>
    <t>ФГБУЗ МСЧ № 92 ФМБА России</t>
  </si>
  <si>
    <t>ФГБУЗ "ЦМСЧ № 15" ФМБА (Снежинский ГО)</t>
  </si>
  <si>
    <t>ФГБУЗ "КБ № 71 ФМБА" (Озерский ГО)</t>
  </si>
  <si>
    <t>ФГБУЗ "МСЧ № 162 ФМБА" (Усть-Катавский ГО)</t>
  </si>
  <si>
    <t>ООО  "Смайл"</t>
  </si>
  <si>
    <t>ГАУЗ ГКП № 8</t>
  </si>
  <si>
    <t>ГАУЗ Стоматологическая поликлиника № 1</t>
  </si>
  <si>
    <t>ГАУЗ Стоматологическая поликлиника № 6</t>
  </si>
  <si>
    <t>ФКУЗ МСЧ МВД РФ по Челябинской области</t>
  </si>
  <si>
    <t>ГАУЗ ДГКП № 9</t>
  </si>
  <si>
    <t>МБОУ "Лицей №11" Челябинск</t>
  </si>
  <si>
    <t>ООО "ЕВРОДЕНТ"</t>
  </si>
  <si>
    <t>ООО "Неврологическая клиника доктора Бубновой И.Д."</t>
  </si>
  <si>
    <t>ООО "Радуга"</t>
  </si>
  <si>
    <t>ООО "РичСтом"</t>
  </si>
  <si>
    <t>ООО "Стоматологическая поликлиника №4"</t>
  </si>
  <si>
    <t>ЗАО "ВИСВИ"</t>
  </si>
  <si>
    <t>ПАО "Ашинский металлургический завод"</t>
  </si>
  <si>
    <t>ООО "Торговый Дом ЭГЛЕ"</t>
  </si>
  <si>
    <t>ГУЗ "Карталинская ГБ"</t>
  </si>
  <si>
    <t>ГБУЗ ГБ № 2  г. Коркино</t>
  </si>
  <si>
    <t>ГБУЗ ГБ № 3 г. Коркино</t>
  </si>
  <si>
    <t>ГБУЗ ГДБ г. Коркино</t>
  </si>
  <si>
    <t>ООО "НоваАрт"</t>
  </si>
  <si>
    <t>ООО "НоваАРТ"</t>
  </si>
  <si>
    <t>ООО Стоматологическая клиника "Нео-Дент"</t>
  </si>
  <si>
    <t>ООО "МЕГАПОЛИС"</t>
  </si>
  <si>
    <t>ООО "Кристалл"-Челябинск</t>
  </si>
  <si>
    <t>ООО "ЛораВита"</t>
  </si>
  <si>
    <t>ООО "Стоматолог"</t>
  </si>
  <si>
    <t>ООО "Стом-Лайн"</t>
  </si>
  <si>
    <t>ООО "ЭСТЕДЕНТ"</t>
  </si>
  <si>
    <t>ООО "СП "Для всей семьи"</t>
  </si>
  <si>
    <t>ООО "Кристалл"-Снежинск</t>
  </si>
  <si>
    <t>ООО "Стоматологическая клиника "Жемчужина"</t>
  </si>
  <si>
    <t>МТР</t>
  </si>
  <si>
    <t>Итого</t>
  </si>
  <si>
    <t>Неотложная медицинская помощь</t>
  </si>
  <si>
    <t>Компьютерная томография</t>
  </si>
  <si>
    <t>Территория</t>
  </si>
  <si>
    <t>ПЛАН на 2022 год</t>
  </si>
  <si>
    <t>Ашинский р-н</t>
  </si>
  <si>
    <t>Варненский р-н</t>
  </si>
  <si>
    <t>Златоуст</t>
  </si>
  <si>
    <t>ООО "ЦСМ "Созвездие"</t>
  </si>
  <si>
    <t>Каслинский р-н</t>
  </si>
  <si>
    <t>Копейск</t>
  </si>
  <si>
    <t>ООО "ЭНЛИМЕД"</t>
  </si>
  <si>
    <t>Кыштым</t>
  </si>
  <si>
    <t>Магнитогорск</t>
  </si>
  <si>
    <t>ООО "Медицина плюс"</t>
  </si>
  <si>
    <t>Миасс</t>
  </si>
  <si>
    <t>Озерск</t>
  </si>
  <si>
    <t>Саткинский р-н</t>
  </si>
  <si>
    <t>Снежинск</t>
  </si>
  <si>
    <t>Трехгорный</t>
  </si>
  <si>
    <t>Троицкий р-н</t>
  </si>
  <si>
    <t>ГБУЗ "Областная больница г.Чебаркуль"</t>
  </si>
  <si>
    <t>Челябинск</t>
  </si>
  <si>
    <t>ЧУЗ "КБ"РЖД-Медицина"Г.Челябинск</t>
  </si>
  <si>
    <t>Челябинская область</t>
  </si>
  <si>
    <t>Южноуральск</t>
  </si>
  <si>
    <t>ООО "Эм Эр Ай Клиник"</t>
  </si>
  <si>
    <t>ООО МРТ -Эксперт г. Челябинск</t>
  </si>
  <si>
    <t>ООО ЛДЦ МИБС г. Магнитогорск</t>
  </si>
  <si>
    <t>ООО Медицинский лучевой центр Челябинск</t>
  </si>
  <si>
    <t>ВСЕГО</t>
  </si>
  <si>
    <t>ФУЗ и ЧМО</t>
  </si>
  <si>
    <t>ООО "Здоровье"</t>
  </si>
  <si>
    <t>ООО "ЛДЦ МИБС" г. Магнитогорск</t>
  </si>
  <si>
    <t>ООО "ЛДЦ МИБС-Челябинск"</t>
  </si>
  <si>
    <t>ООО МДЦ "Луч"</t>
  </si>
  <si>
    <t>ООО "МРТ-Эксперт Челябинск"</t>
  </si>
  <si>
    <t>ООО Энлимед</t>
  </si>
  <si>
    <t xml:space="preserve">Эндоскопические исследования </t>
  </si>
  <si>
    <t>Аргаяшский р-н</t>
  </si>
  <si>
    <t>Брединский р-н</t>
  </si>
  <si>
    <t>Верхнеуральский р-н</t>
  </si>
  <si>
    <t>Верхний Уфалей</t>
  </si>
  <si>
    <t>Еманжелинск</t>
  </si>
  <si>
    <t>Еткульский р-н</t>
  </si>
  <si>
    <t>Карабаш</t>
  </si>
  <si>
    <t>Карталинский р-н</t>
  </si>
  <si>
    <t>ГБУЗ Карталинская городская больница</t>
  </si>
  <si>
    <t>ЧУЗ "Поликлиника РЖД-Медицина" города Карталы</t>
  </si>
  <si>
    <t>Катав-Ивановский р-н</t>
  </si>
  <si>
    <t>Кизильский р-н</t>
  </si>
  <si>
    <t>Коркино</t>
  </si>
  <si>
    <t>ГБУЗ "Городская больница № 3 г. Коркино"</t>
  </si>
  <si>
    <t>Красноармейский р-н</t>
  </si>
  <si>
    <t>ГБУЗ Районная больница с. Миасское</t>
  </si>
  <si>
    <t>Кунашакский р-н</t>
  </si>
  <si>
    <t>Кусинский р-н</t>
  </si>
  <si>
    <t>ГБУЗ "Районная больница г.Куса"</t>
  </si>
  <si>
    <t>Нагайбакский р-н</t>
  </si>
  <si>
    <t>Нязепетровский р-н</t>
  </si>
  <si>
    <t>Октябрьский р-н</t>
  </si>
  <si>
    <t>Пласт</t>
  </si>
  <si>
    <t>Сосновский р-н</t>
  </si>
  <si>
    <t>ООО "Орхидея"</t>
  </si>
  <si>
    <t>Увельский р-н</t>
  </si>
  <si>
    <t>Уйский р-н</t>
  </si>
  <si>
    <t>Усть-Катав</t>
  </si>
  <si>
    <t>Чебаркульский р-н</t>
  </si>
  <si>
    <t>ГАУЗ "ДГКП № 9"</t>
  </si>
  <si>
    <t>ЧУЗ "КБ "РЖД-Медицина"Г.Челябинск</t>
  </si>
  <si>
    <t>Чесменский р-н</t>
  </si>
  <si>
    <t>Ультразвуковые исследования сердечно-сосудистой системы</t>
  </si>
  <si>
    <t>ЧУЗ "РЖД-Медицина" г. Карталы"</t>
  </si>
  <si>
    <t>ГБУЗ "ГДП № 1 г.Копейск"</t>
  </si>
  <si>
    <t>ГБУЗ "Городская больница № 3 г.Копейск"</t>
  </si>
  <si>
    <t>ГБУЗ "ГБ № 1 г. Миасс"</t>
  </si>
  <si>
    <t>ГБУЗ "ГДП г. Миасс"</t>
  </si>
  <si>
    <t>ФГБУЗ ЦМСЧ № 15 ФМБА России (г. Снежинск)</t>
  </si>
  <si>
    <t>ГАУЗ ДГП № 6</t>
  </si>
  <si>
    <t>ООО Демидов</t>
  </si>
  <si>
    <t>в тч без ФУЗ, ЧМО</t>
  </si>
  <si>
    <t>ФУЗЫ, ООО</t>
  </si>
  <si>
    <t>Информация по патолого-анатомическим исследованиям биопсийного (операционного) материала с  целью диагностики онкологических заболеваний</t>
  </si>
  <si>
    <t xml:space="preserve">План на 2022 год </t>
  </si>
  <si>
    <t>ГБУЗ "Районная больница г.Аша"</t>
  </si>
  <si>
    <t>ГБУЗ ООД № 2</t>
  </si>
  <si>
    <t xml:space="preserve">Тестирование на выявление новой коронавирусной инфекции РНК COVID-19 ПЦР </t>
  </si>
  <si>
    <t>ГБУЗ ДЦ</t>
  </si>
  <si>
    <t>ОКВД № 4</t>
  </si>
  <si>
    <t>Диспансеризация 1 этап</t>
  </si>
  <si>
    <t>посещения с иными целями</t>
  </si>
  <si>
    <t>в том числе</t>
  </si>
  <si>
    <t>1 этап взрослые</t>
  </si>
  <si>
    <t>ВОВ</t>
  </si>
  <si>
    <t>Углуб-ленная диспансе-ризация</t>
  </si>
  <si>
    <t>Диспан-серизация 2 этап</t>
  </si>
  <si>
    <t>Дисп. наблюдение</t>
  </si>
  <si>
    <t>ЦАОП</t>
  </si>
  <si>
    <t>ЦЗ</t>
  </si>
  <si>
    <t>крио-перенос</t>
  </si>
  <si>
    <t>иные цели (в тч разовые по заболеванию)</t>
  </si>
  <si>
    <t>ГБУЗ "Врачебно-физкультурный диспансер г. Златоуст"</t>
  </si>
  <si>
    <t>ГБУЗ "Врачебно-физкультурный диспансер г. Копейск"</t>
  </si>
  <si>
    <t>ООО "Кристалл"- Снежинск</t>
  </si>
  <si>
    <t>МБУЗ Стоматологическая поликлиника № 1</t>
  </si>
  <si>
    <t>ЧУЗ  "КБ "РЖД-Медицина"г. Челябинска</t>
  </si>
  <si>
    <t>ГАУЗ ДГКП № 1</t>
  </si>
  <si>
    <t>ООО Доктор ОСТ</t>
  </si>
  <si>
    <t>ООО "Кристалл"</t>
  </si>
  <si>
    <t>ООО МО Оптик-Центр</t>
  </si>
  <si>
    <t>ООО "Стоматолог" (г. Миасс)</t>
  </si>
  <si>
    <t>Позитронно-эмиссионная томография (ПЭТ)</t>
  </si>
  <si>
    <t>Однофотонная эмиссионная компьютерная томография (ОФЭКТ)</t>
  </si>
  <si>
    <t>Вид помощи</t>
  </si>
  <si>
    <t>Наименование ЛПУ</t>
  </si>
  <si>
    <t>Случаи госпитализаци</t>
  </si>
  <si>
    <t>Койко-Дни</t>
  </si>
  <si>
    <t>коронарография</t>
  </si>
  <si>
    <t>'ГБУЗ "Городская больница № 3 г. Миасс"</t>
  </si>
  <si>
    <t>'ГБУЗ "Областная больница г.Троицк"</t>
  </si>
  <si>
    <t>'ГБУЗ "ОКБ № 3"</t>
  </si>
  <si>
    <t>'ГБУЗ "ЧОКБ"</t>
  </si>
  <si>
    <t>'НУЗ "Дорожная клиническая больница на ст.Челябинск ОАО "РЖД"</t>
  </si>
  <si>
    <t>'АНО "ЦКМСЧ"</t>
  </si>
  <si>
    <t>'ГАУЗ "Городская больница № 3 г. Магнитогорск"</t>
  </si>
  <si>
    <t>ООО "Медеор"</t>
  </si>
  <si>
    <t>'МАУЗ ОЗП ГКБ № 8</t>
  </si>
  <si>
    <t xml:space="preserve">ГБУЗ "ГБ им. А.П. Силаева г. Кыштым </t>
  </si>
  <si>
    <t>ГБУЗ "РБ г. Сатка"</t>
  </si>
  <si>
    <t>Предл раб группы на 2022 год</t>
  </si>
  <si>
    <t>ГБУЗ "Районная больница с.Варна"</t>
  </si>
  <si>
    <t>ГАУЗ "Родильный дом № 1 г.Магнитогорск"</t>
  </si>
  <si>
    <t>ГАУЗ "ЦОМиД г.Магнитогорск"</t>
  </si>
  <si>
    <t>ГБУЗ "Городская больница № 2 г.Миасс"</t>
  </si>
  <si>
    <t>Скорая медицинская помощь (вызова) (с тромболизисом)</t>
  </si>
  <si>
    <t xml:space="preserve">ПЛАН  на 2022 год </t>
  </si>
  <si>
    <t>ГБУЗ "ССМП г. Златоуст"</t>
  </si>
  <si>
    <t>ГБУЗ "ССМП г. Копейск"</t>
  </si>
  <si>
    <t>ГБУЗ "Станция скорой медицинской помощи г. Магнитогорск"</t>
  </si>
  <si>
    <t>ГБУЗ "Станция скорой медицинской помощи г. Миасс"</t>
  </si>
  <si>
    <t>ГАУЗ ССМП г. Челябинска</t>
  </si>
  <si>
    <t>ГБУЗ "Карталинская городская брольница"</t>
  </si>
  <si>
    <t>ГБУЗ "ССМП г. Коркино"</t>
  </si>
  <si>
    <t>ГБУЗ "ССМП г. Сатка"</t>
  </si>
  <si>
    <t>ГБУЗ "Районная больница с.Агаповка"</t>
  </si>
  <si>
    <t xml:space="preserve">Наименование вида ВМП, метода лечения ВМП, коды МКБ-10 </t>
  </si>
  <si>
    <t>койко-дни</t>
  </si>
  <si>
    <t>[I20.0;I21.0;I21.1;I21.2;I21.3;I21.9;I22] Баллонная вазодилатация с установкой 1 стента в сосуд (сосуды) (взр)</t>
  </si>
  <si>
    <t>[I20.0;I21.0;I21.1;I21.2;I21.3;I21.9;I22] Баллонная вазодилатация с установкой 2 стентов в сосуд (сосуды) (взр)</t>
  </si>
  <si>
    <t>[I20.0;I21.0;I21.1;I21.2;I21.3;I21.9;I22] Баллонная вазодилатация с установкой 3 стентов в сосуд (сосуды) (взр)</t>
  </si>
  <si>
    <t>[I20.0;I21.4;I21.9;I22] Баллонная вазодилатация с установкой 1 стента в сосуд (сосуды) (взр)</t>
  </si>
  <si>
    <t>[I20.0;I21.4;I21.9;I22] Баллонная вазодилатация с установкой 2 стентов в сосуд (сосуды) (взр)</t>
  </si>
  <si>
    <t>[I20.0;I21.4;I21.9;I22] Баллонная вазодилатация с установкой 3 стентов в сосуд (сосуды) (взр)</t>
  </si>
  <si>
    <t>ГАУЗ "Городская больница № 3 г.Магнитогорск"</t>
  </si>
  <si>
    <t>ГБУЗ "Городская больница № 3 г.Миасс"</t>
  </si>
  <si>
    <t>ЧУЗ "КБ "РЖД-Медицина" города Челябинск</t>
  </si>
  <si>
    <t>ГБУЗ «Районная больница г. Сатка»</t>
  </si>
  <si>
    <t>ГБУЗ «Городская больница им. А.П. Силаева г. Кыштым»</t>
  </si>
  <si>
    <t>Всего:</t>
  </si>
  <si>
    <t>случаи госпитализации</t>
  </si>
  <si>
    <t>ГАУЗ «ОКБ № 3»</t>
  </si>
  <si>
    <t>ГБУЗ «ЧОКБ»</t>
  </si>
  <si>
    <t>УЕТ</t>
  </si>
  <si>
    <t>посещения/обращения</t>
  </si>
  <si>
    <t>План на 2022 год ВСЕГО</t>
  </si>
  <si>
    <t>в тч</t>
  </si>
  <si>
    <t>План на 2022 год, всего посещений</t>
  </si>
  <si>
    <t>ЛДЦ</t>
  </si>
  <si>
    <t>Проф.цель</t>
  </si>
  <si>
    <t>1 обр=9,4 ует</t>
  </si>
  <si>
    <t>пос с лдц=обр*2</t>
  </si>
  <si>
    <t>1 пос ПЦ=4 ует</t>
  </si>
  <si>
    <t>Агаповский р-н</t>
  </si>
  <si>
    <t>ООО "ТД ЭГЛЕ"</t>
  </si>
  <si>
    <t>ПАО "Ашинский метзавод"</t>
  </si>
  <si>
    <t>ГБУЗ"Стоматологическая поликлиника г.Верхний Уфалей"</t>
  </si>
  <si>
    <t>ГБУЗ 'Карталинская городская больница"</t>
  </si>
  <si>
    <t>ГБУЗ "ГДБ г.Копейск"</t>
  </si>
  <si>
    <t>ГБУЗ "Стоматологическая поликлиника № 2 г.Магнитогорск"</t>
  </si>
  <si>
    <t>ГБУЗ "СП г.Миасс"</t>
  </si>
  <si>
    <t>ООО "Смайл"</t>
  </si>
  <si>
    <t>ООО Стоматологическая клиника "Жемчужина"</t>
  </si>
  <si>
    <t>ГАУЗ СП № 6</t>
  </si>
  <si>
    <t>МБОУ "Лицей № 11 г.Челябинска"</t>
  </si>
  <si>
    <t>ГАУЗ ДГКП № 6</t>
  </si>
  <si>
    <t>ГАУЗ СП № 1</t>
  </si>
  <si>
    <t>ЧУЗ " КБ ""РЖД-Медицина" Г.Челябинск "</t>
  </si>
  <si>
    <t>ООО "СП № 4"</t>
  </si>
  <si>
    <t>ООО "Стоматолог" (Челябинск)</t>
  </si>
  <si>
    <t>ГБУЗ "ОCП"</t>
  </si>
  <si>
    <t>ООО "Демидов" (Миасс)</t>
  </si>
  <si>
    <t>ООО "Кристалл" (Челябинск)</t>
  </si>
  <si>
    <t>ООО Стоматолог (г. Миасс)</t>
  </si>
  <si>
    <t xml:space="preserve"> Итого по области</t>
  </si>
  <si>
    <t>в т.ч. без ФУЗ и ЧМО</t>
  </si>
  <si>
    <t>кроме того, неотложная медицинская помощь</t>
  </si>
  <si>
    <t>Предложения рабочей группы на 2022 год</t>
  </si>
  <si>
    <t>итого</t>
  </si>
  <si>
    <t xml:space="preserve">ВСЕГО УЕТ </t>
  </si>
  <si>
    <t>номер стр в прил приказа МЗ ЧО № 66</t>
  </si>
  <si>
    <t>Наименование исследования в приложении приказа МЗ ЧО №66</t>
  </si>
  <si>
    <t>Норматив на жителя</t>
  </si>
  <si>
    <t>ГАУЗ ОТКЗ ГКБ № 1 г. Челябинск</t>
  </si>
  <si>
    <t>ООО Лотос</t>
  </si>
  <si>
    <t>ООО НовоМед</t>
  </si>
  <si>
    <t>ГАУЗ ОКБ № 3</t>
  </si>
  <si>
    <t>ГБУЗ ОКБ № 2</t>
  </si>
  <si>
    <t>ГБУЗ ГБ им. А.П. Силаева г. Кыштым</t>
  </si>
  <si>
    <t>ОБ г. Троицк</t>
  </si>
  <si>
    <t>ГАУЗ ГБ № 1 им. Г,И. Дробышева г. Магнитогорск</t>
  </si>
  <si>
    <t>не ФН</t>
  </si>
  <si>
    <t>Трепанбиопсия под контролем УЗИ простаты для проведения гистологического исследования Итог</t>
  </si>
  <si>
    <t>Трепанбиопсия под контролем УЗИ поверхностно расположенных органов (щитовидной железы, молочной железы, лимфатического узла, мягких тканей) для проведения гистологического исследования Итог</t>
  </si>
  <si>
    <t>Тонкоигольная аспирационная биопсия (пункция)  под контролем УЗИ поверхностно расположенных органов (щитовидной железы, молочной железы, лимфатического узла, мягких тканей)   Итог</t>
  </si>
  <si>
    <t>гист.</t>
  </si>
  <si>
    <t>Патолого-анатомические исследования</t>
  </si>
  <si>
    <t>Цитологическое исследование биоптата  Итог</t>
  </si>
  <si>
    <t>Цитологическое исследование мазков с шейки матки и цервикального канала Итог</t>
  </si>
  <si>
    <t>эндо</t>
  </si>
  <si>
    <t>Назофаринголарингоскопия с биопсией опухоли Итог</t>
  </si>
  <si>
    <t>Эзофагогастродуоденоскопия с биопсией опухоли Итог</t>
  </si>
  <si>
    <t>Колоноскопия тотальная  с биопсией опухоли Итог</t>
  </si>
  <si>
    <t>Колоноскопия тотальная с биопсией опухоли с анестезиологическим пособием  Итог</t>
  </si>
  <si>
    <t>Ректороманоскопия  при раке прямой кишки или ректосигмоидного отдела с биопсией опухоли Итог</t>
  </si>
  <si>
    <t>Бронхоскопия с биопсией Итог</t>
  </si>
  <si>
    <t>Бронхоскопия с биопсией  с анестезиологическим пособием Итог</t>
  </si>
  <si>
    <t>Уретроцистоскопия с биопсией опухоли Итог</t>
  </si>
  <si>
    <t>Биопсия шейки матки и цервикального канала Итог</t>
  </si>
  <si>
    <t>Ультразвуковое исследование органов брюшной полости (комплексное) и забрюшинного пространства  Итог</t>
  </si>
  <si>
    <t>Ультразвуковое исследование органов малого таза внутриполостное (трансвагинальное (ТВУЗИ), трансректальное (ТРУЗИ))/трансабдоминальное Итог</t>
  </si>
  <si>
    <t>Ультразвуковое исследование поверхностно расположенных органов (щитовидной железы, молочной железы, лимфатических узлов, мягких тканей, глазных яблок, грудной клетки, средостения, плевральных полостей) Итог</t>
  </si>
  <si>
    <t>Ультразвуковое исследование почек и мочевого пузыря Итог</t>
  </si>
  <si>
    <t>Рентгенография пищевода /желудка с контрастированием Итог</t>
  </si>
  <si>
    <t>Билатеральная маммография  Итог</t>
  </si>
  <si>
    <t>Рентгенография органов грудной клетки в прямой и боковой проекциях Итог</t>
  </si>
  <si>
    <t>КТ</t>
  </si>
  <si>
    <t>МРТ</t>
  </si>
  <si>
    <t>Магнитно-резонансная томография без контрастного усиления  Итог</t>
  </si>
  <si>
    <t>Магнитно-резонансная томография с  контрастным усилением Итог</t>
  </si>
  <si>
    <t>Определение уровня онкомаркеров Итог</t>
  </si>
  <si>
    <t>Определение уровня гормонов Итог</t>
  </si>
  <si>
    <t>Сцинтиграфия скелета Итог</t>
  </si>
  <si>
    <t>Внутривенная урография Итог</t>
  </si>
  <si>
    <t>Общий итог</t>
  </si>
  <si>
    <t>Эндоскопические диагностические исследования</t>
  </si>
  <si>
    <t>Ультразвуковые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</si>
  <si>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</si>
  <si>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</si>
  <si>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Прочее</t>
  </si>
  <si>
    <t>в т.ч. COVID-19</t>
  </si>
  <si>
    <t>в т.ч. ВМП профиль "онкологический"</t>
  </si>
  <si>
    <t>Итого по Челябинской области</t>
  </si>
  <si>
    <t>Итого без ВМП</t>
  </si>
  <si>
    <t xml:space="preserve">Итого </t>
  </si>
  <si>
    <t>Медицинская реабилитация</t>
  </si>
  <si>
    <t>В том числе, по профилю "медицинская реабилитация"</t>
  </si>
  <si>
    <t>В том числе, по профилю "онкологический"</t>
  </si>
  <si>
    <t>Плановые показатели по круглосуточному стационару в рамках базовой программы ОМС на 2022 год, случаи госпитализации</t>
  </si>
  <si>
    <t>ВИЧ</t>
  </si>
  <si>
    <t>профиль "онкологический"</t>
  </si>
  <si>
    <t>в том числе:</t>
  </si>
  <si>
    <t>локальная эндоваскулярная  трансартериальная тромбоэкстракция</t>
  </si>
  <si>
    <t>Плановые показатели по круглосуточному стационару в рамках сверх базовой программы ОМС на 2022 год, случаи госпитализации</t>
  </si>
  <si>
    <t>Высокотехнологичная медицинская помощь больным с острым коронарным синдромомв рамках сверх базовой программы ОМС на 2022 год</t>
  </si>
  <si>
    <t xml:space="preserve">в том числе, без ЭКО и профиль "онкологический" </t>
  </si>
  <si>
    <t xml:space="preserve">в том числе, по профилю "онкологический" </t>
  </si>
  <si>
    <t xml:space="preserve">в том числе, ЭКО </t>
  </si>
  <si>
    <t>ООО "МиассМедцентр"</t>
  </si>
  <si>
    <t xml:space="preserve">ООО "ГИМЕНЕЙ" </t>
  </si>
  <si>
    <t xml:space="preserve">ООО "Центр планирования семьи" </t>
  </si>
  <si>
    <t>ООО "Ваш Врач"</t>
  </si>
  <si>
    <t>ООО "Клиника глазных болезней"</t>
  </si>
  <si>
    <t>ООО "ЦСМ-АРТ ЧЕЛЯБИНСК"</t>
  </si>
  <si>
    <t>ООО "МЕДИНВЕСТ"</t>
  </si>
  <si>
    <t>ООО "МФЦ-КУЗБАСС"</t>
  </si>
  <si>
    <t>ООО "Центр ПЭТ-Технолоджи"</t>
  </si>
  <si>
    <t xml:space="preserve">Плановые показатели по прижизненным патологоанатомическим исследованиям операционно-биопсийного  материала сверх базовой программы ОМС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2020 по сверхбазовой программе ОМС </t>
  </si>
  <si>
    <t>В том числе:</t>
  </si>
  <si>
    <t>Догполнительные объемы амбулаторно-поликлинической помощи по решению врачебной комиссии (зубопротезирование) сверх базовой программы ОМС</t>
  </si>
  <si>
    <t>ГБУЗ «Стоматологическая поликлиника № 1 г. Магнитогорск»</t>
  </si>
  <si>
    <t>ГБУЗ «Стоматологическая поликлиника № 2 г. Магнитогорск»</t>
  </si>
  <si>
    <t xml:space="preserve">Амбулаторно-поликлиническая помощь, обращения (посещения) в связи с заболеванием </t>
  </si>
  <si>
    <t>Всего посещений</t>
  </si>
  <si>
    <t xml:space="preserve"> Всего обращений, в том числе:</t>
  </si>
  <si>
    <t>Компьютерная томография, исследования</t>
  </si>
  <si>
    <t>Магнитно-резонансная томография, исследования</t>
  </si>
  <si>
    <t>Молекулярно-генетическим исследования</t>
  </si>
  <si>
    <t>Амбулаторно-поликлиническая помощь, биохимический скрининг, исследования</t>
  </si>
  <si>
    <t>Амбулаторно-поликлиническая помощь, акушер-гинеколог с проведением ультразвукового скрининга в 1 триместре беременности, исследования</t>
  </si>
  <si>
    <t>Амбулаторно-поликлиническая помощь, акушер-гинеколог с проведением ультразвукового скрининга в 2 триместре беременности, исследования</t>
  </si>
  <si>
    <t>Стоматологическая медицинская помощь</t>
  </si>
  <si>
    <t>ЦАОП параклиника на 2022 год, исследования</t>
  </si>
  <si>
    <t>Профилактические осмотры</t>
  </si>
  <si>
    <t>несовершеннолетних</t>
  </si>
  <si>
    <t>взрослого населения</t>
  </si>
  <si>
    <t>определенных групп взрослого населения</t>
  </si>
  <si>
    <t>Детей-сирот</t>
  </si>
  <si>
    <t>План на 2022год</t>
  </si>
  <si>
    <t>мобильные бригады</t>
  </si>
  <si>
    <t>ИТОГО посещения с профилактической и иными целями (в т.ч. разовые в связи с заболеваниями)</t>
  </si>
  <si>
    <t>ООО МП "Санта"</t>
  </si>
  <si>
    <t>Амбулаторно-поликлиническая помощь, посещения с профилактической и иными целями (в т.ч. разовые  в связи с заболеванием)</t>
  </si>
  <si>
    <t>Распределение плановых объемных показателей в разрезе видов медицинской помощи и медицинских организаций на 2022 год</t>
  </si>
  <si>
    <t xml:space="preserve"> План на 2022 год</t>
  </si>
  <si>
    <t>Плановые показатели по дневному стационару на 2022 год, случаи лечения</t>
  </si>
  <si>
    <t>ГБУЗ "Районная больница п.Бреды"</t>
  </si>
  <si>
    <t>ГБУЗ "Районная больница г.Верхнеуральск"</t>
  </si>
  <si>
    <t>ГБУЗ "Городская больница г.Карабаш"</t>
  </si>
  <si>
    <t>Карталинская горбольница</t>
  </si>
  <si>
    <t>ГБУЗ "Районная больница г.Катав-Ивановск"</t>
  </si>
  <si>
    <t>ГБУЗ "ССМП г.Копейск"</t>
  </si>
  <si>
    <t>ГБУЗ "СCМП г.Коркино"</t>
  </si>
  <si>
    <t>ГБУЗ "Районная больница с.Миасское"</t>
  </si>
  <si>
    <t>ГБУЗ "Станция скорой медицинской помощи г.Магнитогорск"</t>
  </si>
  <si>
    <t>ГБУЗ "ССМП г.Миасс"</t>
  </si>
  <si>
    <t>ГБУЗ "Районная больница с.Фершампенуаз"</t>
  </si>
  <si>
    <t>ГБУЗ "ССМП г.Сатка"</t>
  </si>
  <si>
    <t>ГБУЗ "Районная больница с.Уйское"</t>
  </si>
  <si>
    <t>МАУЗ ССМП</t>
  </si>
  <si>
    <t>Количество вызовов скорой медицинской помощи  с применением тромболитической терапии (вызовы)</t>
  </si>
  <si>
    <t xml:space="preserve">АО "Центр семейной медицины"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</si>
</sst>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#,##0.00\ _₽"/>
    <numFmt numFmtId="167" formatCode="0.0000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Tahoma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0F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5" borderId="11">
      <alignment horizontal="left" vertical="center"/>
    </xf>
    <xf numFmtId="0" fontId="26" fillId="0" borderId="0"/>
    <xf numFmtId="0" fontId="15" fillId="5" borderId="11">
      <alignment horizontal="center" vertical="center"/>
    </xf>
  </cellStyleXfs>
  <cellXfs count="513">
    <xf numFmtId="0" fontId="0" fillId="0" borderId="0" xfId="0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quotePrefix="1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/>
    <xf numFmtId="0" fontId="2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 wrapText="1"/>
    </xf>
    <xf numFmtId="3" fontId="13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6" fillId="0" borderId="1" xfId="0" quotePrefix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28" fillId="0" borderId="5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3" fontId="9" fillId="0" borderId="0" xfId="20" applyNumberFormat="1" applyFont="1" applyFill="1" applyBorder="1" applyAlignment="1" applyProtection="1">
      <alignment horizontal="left" vertical="center"/>
    </xf>
    <xf numFmtId="0" fontId="3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1" fillId="0" borderId="0" xfId="0" quotePrefix="1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30" fillId="0" borderId="0" xfId="0" applyFont="1" applyFill="1" applyBorder="1" applyAlignment="1">
      <alignment horizontal="center" vertical="center" wrapText="1"/>
    </xf>
    <xf numFmtId="3" fontId="30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167" fontId="28" fillId="0" borderId="0" xfId="0" applyNumberFormat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 wrapText="1"/>
    </xf>
    <xf numFmtId="0" fontId="28" fillId="0" borderId="0" xfId="0" applyFont="1" applyFill="1" applyAlignment="1">
      <alignment vertical="center" wrapText="1"/>
    </xf>
    <xf numFmtId="0" fontId="32" fillId="0" borderId="0" xfId="0" applyFont="1" applyFill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quotePrefix="1" applyFont="1" applyFill="1" applyBorder="1" applyAlignment="1">
      <alignment vertical="center"/>
    </xf>
    <xf numFmtId="3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 wrapText="1"/>
    </xf>
    <xf numFmtId="3" fontId="25" fillId="0" borderId="1" xfId="0" applyNumberFormat="1" applyFont="1" applyFill="1" applyBorder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2" fillId="0" borderId="0" xfId="0" applyFont="1" applyFill="1" applyAlignment="1">
      <alignment horizontal="center" vertical="center"/>
    </xf>
    <xf numFmtId="3" fontId="34" fillId="0" borderId="0" xfId="20" applyNumberFormat="1" applyFont="1" applyFill="1" applyBorder="1" applyAlignment="1" applyProtection="1">
      <alignment horizontal="left" vertical="center"/>
    </xf>
    <xf numFmtId="3" fontId="32" fillId="0" borderId="0" xfId="0" applyNumberFormat="1" applyFont="1" applyFill="1" applyAlignment="1">
      <alignment horizontal="center" vertical="center"/>
    </xf>
    <xf numFmtId="0" fontId="35" fillId="0" borderId="0" xfId="0" quotePrefix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36" fillId="0" borderId="1" xfId="0" quotePrefix="1" applyFont="1" applyFill="1" applyBorder="1" applyAlignment="1">
      <alignment vertical="center"/>
    </xf>
    <xf numFmtId="0" fontId="36" fillId="0" borderId="1" xfId="0" quotePrefix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2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23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/>
    </xf>
    <xf numFmtId="3" fontId="0" fillId="0" borderId="0" xfId="0" applyNumberFormat="1" applyFill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3" fontId="2" fillId="0" borderId="0" xfId="0" applyNumberFormat="1" applyFont="1" applyFill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37" fillId="0" borderId="0" xfId="0" applyFont="1" applyFill="1"/>
    <xf numFmtId="0" fontId="37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vertical="center" wrapText="1"/>
    </xf>
    <xf numFmtId="3" fontId="37" fillId="0" borderId="0" xfId="0" applyNumberFormat="1" applyFont="1" applyFill="1"/>
    <xf numFmtId="0" fontId="37" fillId="0" borderId="0" xfId="0" applyFont="1" applyFill="1" applyAlignment="1">
      <alignment vertical="center"/>
    </xf>
    <xf numFmtId="0" fontId="31" fillId="0" borderId="0" xfId="0" applyFont="1"/>
    <xf numFmtId="0" fontId="7" fillId="0" borderId="0" xfId="0" applyFont="1" applyFill="1" applyBorder="1" applyAlignment="1">
      <alignment horizontal="center" vertical="center"/>
    </xf>
    <xf numFmtId="0" fontId="31" fillId="0" borderId="0" xfId="0" applyFont="1" applyFill="1"/>
    <xf numFmtId="0" fontId="21" fillId="0" borderId="2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 applyFill="1" applyAlignment="1">
      <alignment wrapText="1"/>
    </xf>
    <xf numFmtId="3" fontId="13" fillId="0" borderId="0" xfId="0" applyNumberFormat="1" applyFont="1" applyFill="1" applyAlignment="1">
      <alignment horizontal="center" vertical="center" readingOrder="1"/>
    </xf>
    <xf numFmtId="0" fontId="17" fillId="0" borderId="0" xfId="0" applyFont="1" applyFill="1"/>
    <xf numFmtId="0" fontId="37" fillId="0" borderId="1" xfId="0" applyFont="1" applyFill="1" applyBorder="1" applyAlignment="1">
      <alignment horizontal="center" vertical="center" wrapText="1"/>
    </xf>
    <xf numFmtId="3" fontId="37" fillId="0" borderId="1" xfId="0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30" fillId="0" borderId="0" xfId="0" applyFont="1"/>
    <xf numFmtId="0" fontId="7" fillId="4" borderId="0" xfId="0" applyFont="1" applyFill="1" applyAlignment="1">
      <alignment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0" fontId="7" fillId="4" borderId="1" xfId="0" quotePrefix="1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6" applyNumberFormat="1" applyFont="1" applyFill="1" applyBorder="1" applyAlignment="1" applyProtection="1">
      <alignment horizontal="left" vertical="center" wrapText="1"/>
    </xf>
    <xf numFmtId="0" fontId="30" fillId="4" borderId="1" xfId="0" quotePrefix="1" applyFont="1" applyFill="1" applyBorder="1" applyAlignment="1">
      <alignment vertical="center" wrapText="1"/>
    </xf>
    <xf numFmtId="0" fontId="7" fillId="4" borderId="1" xfId="0" applyNumberFormat="1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9" applyNumberFormat="1" applyFont="1" applyFill="1" applyBorder="1" applyAlignment="1" applyProtection="1">
      <alignment horizontal="left" vertical="center" wrapText="1"/>
    </xf>
    <xf numFmtId="0" fontId="7" fillId="4" borderId="1" xfId="10" applyNumberFormat="1" applyFont="1" applyFill="1" applyBorder="1" applyAlignment="1" applyProtection="1">
      <alignment horizontal="left" vertical="center" wrapText="1"/>
    </xf>
    <xf numFmtId="0" fontId="7" fillId="4" borderId="1" xfId="11" applyNumberFormat="1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0" fontId="7" fillId="4" borderId="1" xfId="12" applyNumberFormat="1" applyFont="1" applyFill="1" applyBorder="1" applyAlignment="1" applyProtection="1">
      <alignment horizontal="left" vertical="center" wrapText="1"/>
    </xf>
    <xf numFmtId="0" fontId="7" fillId="4" borderId="1" xfId="13" applyNumberFormat="1" applyFont="1" applyFill="1" applyBorder="1" applyAlignment="1" applyProtection="1">
      <alignment horizontal="left" vertical="center" wrapText="1"/>
    </xf>
    <xf numFmtId="0" fontId="7" fillId="4" borderId="1" xfId="14" applyNumberFormat="1" applyFont="1" applyFill="1" applyBorder="1" applyAlignment="1" applyProtection="1">
      <alignment horizontal="left" vertical="center" wrapText="1"/>
    </xf>
    <xf numFmtId="0" fontId="7" fillId="4" borderId="1" xfId="15" applyNumberFormat="1" applyFont="1" applyFill="1" applyBorder="1" applyAlignment="1" applyProtection="1">
      <alignment horizontal="left" vertical="center" wrapText="1"/>
    </xf>
    <xf numFmtId="0" fontId="7" fillId="4" borderId="1" xfId="4" applyNumberFormat="1" applyFont="1" applyFill="1" applyBorder="1" applyAlignment="1" applyProtection="1">
      <alignment horizontal="left" vertical="center" wrapText="1"/>
    </xf>
    <xf numFmtId="0" fontId="7" fillId="4" borderId="1" xfId="3" applyNumberFormat="1" applyFont="1" applyFill="1" applyBorder="1" applyAlignment="1" applyProtection="1">
      <alignment horizontal="left" vertical="center" wrapText="1"/>
    </xf>
    <xf numFmtId="0" fontId="7" fillId="4" borderId="1" xfId="16" applyNumberFormat="1" applyFont="1" applyFill="1" applyBorder="1" applyAlignment="1" applyProtection="1">
      <alignment horizontal="left" vertical="center" wrapText="1"/>
    </xf>
    <xf numFmtId="0" fontId="7" fillId="4" borderId="1" xfId="8" applyNumberFormat="1" applyFont="1" applyFill="1" applyBorder="1" applyAlignment="1" applyProtection="1">
      <alignment horizontal="left" vertical="center" wrapText="1"/>
    </xf>
    <xf numFmtId="0" fontId="7" fillId="4" borderId="1" xfId="18" applyNumberFormat="1" applyFont="1" applyFill="1" applyBorder="1" applyAlignment="1" applyProtection="1">
      <alignment horizontal="left" vertical="center" wrapText="1"/>
    </xf>
    <xf numFmtId="4" fontId="7" fillId="4" borderId="1" xfId="0" applyNumberFormat="1" applyFont="1" applyFill="1" applyBorder="1" applyAlignment="1" applyProtection="1">
      <alignment horizontal="left" vertical="center" wrapText="1"/>
    </xf>
    <xf numFmtId="49" fontId="7" fillId="4" borderId="4" xfId="0" applyNumberFormat="1" applyFont="1" applyFill="1" applyBorder="1" applyAlignment="1">
      <alignment vertical="center"/>
    </xf>
    <xf numFmtId="49" fontId="39" fillId="4" borderId="0" xfId="0" applyNumberFormat="1" applyFont="1" applyFill="1" applyAlignment="1">
      <alignment horizontal="center" vertical="center"/>
    </xf>
    <xf numFmtId="49" fontId="39" fillId="4" borderId="0" xfId="0" applyNumberFormat="1" applyFont="1" applyFill="1" applyAlignment="1">
      <alignment horizontal="left" vertical="center" wrapText="1"/>
    </xf>
    <xf numFmtId="0" fontId="39" fillId="4" borderId="0" xfId="0" applyFont="1" applyFill="1" applyAlignment="1">
      <alignment vertical="center" wrapText="1"/>
    </xf>
    <xf numFmtId="0" fontId="39" fillId="4" borderId="0" xfId="0" applyFont="1" applyFill="1" applyAlignment="1">
      <alignment horizontal="center" vertical="center"/>
    </xf>
    <xf numFmtId="0" fontId="39" fillId="4" borderId="0" xfId="0" applyFont="1" applyFill="1" applyAlignment="1">
      <alignment vertical="center"/>
    </xf>
    <xf numFmtId="0" fontId="7" fillId="4" borderId="0" xfId="0" applyFont="1" applyFill="1" applyAlignment="1">
      <alignment vertical="center" wrapText="1"/>
    </xf>
    <xf numFmtId="3" fontId="7" fillId="4" borderId="0" xfId="0" applyNumberFormat="1" applyFont="1" applyFill="1" applyAlignment="1">
      <alignment horizontal="center" vertical="center"/>
    </xf>
    <xf numFmtId="0" fontId="30" fillId="4" borderId="0" xfId="0" applyFont="1" applyFill="1"/>
    <xf numFmtId="0" fontId="30" fillId="4" borderId="1" xfId="0" applyFont="1" applyFill="1" applyBorder="1"/>
    <xf numFmtId="49" fontId="7" fillId="4" borderId="0" xfId="0" applyNumberFormat="1" applyFont="1" applyFill="1" applyAlignment="1">
      <alignment horizontal="center" vertical="center"/>
    </xf>
    <xf numFmtId="49" fontId="7" fillId="4" borderId="0" xfId="0" applyNumberFormat="1" applyFont="1" applyFill="1" applyAlignment="1">
      <alignment horizontal="left" vertical="center" wrapText="1"/>
    </xf>
    <xf numFmtId="49" fontId="7" fillId="4" borderId="0" xfId="0" applyNumberFormat="1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 wrapText="1"/>
    </xf>
    <xf numFmtId="49" fontId="7" fillId="4" borderId="0" xfId="0" applyNumberFormat="1" applyFont="1" applyFill="1" applyBorder="1" applyAlignment="1">
      <alignment vertical="center"/>
    </xf>
    <xf numFmtId="49" fontId="7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49" fontId="7" fillId="4" borderId="0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13" fillId="0" borderId="0" xfId="0" applyFont="1"/>
    <xf numFmtId="0" fontId="30" fillId="0" borderId="0" xfId="0" applyFont="1" applyFill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wrapText="1"/>
    </xf>
    <xf numFmtId="0" fontId="21" fillId="0" borderId="0" xfId="0" applyFont="1"/>
    <xf numFmtId="0" fontId="30" fillId="0" borderId="1" xfId="0" applyFont="1" applyBorder="1" applyAlignment="1">
      <alignment wrapText="1"/>
    </xf>
    <xf numFmtId="0" fontId="30" fillId="0" borderId="1" xfId="0" applyFont="1" applyFill="1" applyBorder="1" applyAlignment="1">
      <alignment wrapText="1"/>
    </xf>
    <xf numFmtId="0" fontId="30" fillId="0" borderId="0" xfId="0" applyFont="1" applyFill="1" applyAlignment="1">
      <alignment horizontal="center"/>
    </xf>
    <xf numFmtId="0" fontId="30" fillId="3" borderId="0" xfId="0" applyFont="1" applyFill="1" applyAlignment="1">
      <alignment horizontal="center"/>
    </xf>
    <xf numFmtId="0" fontId="21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 wrapText="1"/>
    </xf>
    <xf numFmtId="3" fontId="21" fillId="0" borderId="1" xfId="0" applyNumberFormat="1" applyFont="1" applyFill="1" applyBorder="1" applyAlignment="1">
      <alignment horizontal="right"/>
    </xf>
    <xf numFmtId="3" fontId="30" fillId="0" borderId="1" xfId="0" applyNumberFormat="1" applyFont="1" applyFill="1" applyBorder="1" applyAlignment="1">
      <alignment horizontal="right"/>
    </xf>
    <xf numFmtId="0" fontId="30" fillId="0" borderId="0" xfId="0" applyFont="1" applyFill="1" applyBorder="1" applyAlignment="1"/>
    <xf numFmtId="0" fontId="21" fillId="0" borderId="0" xfId="0" applyFont="1" applyFill="1" applyBorder="1" applyAlignment="1"/>
    <xf numFmtId="0" fontId="21" fillId="0" borderId="0" xfId="0" applyFont="1" applyFill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 wrapText="1"/>
    </xf>
    <xf numFmtId="0" fontId="7" fillId="4" borderId="1" xfId="0" quotePrefix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justify" wrapText="1"/>
    </xf>
    <xf numFmtId="1" fontId="30" fillId="4" borderId="1" xfId="0" applyNumberFormat="1" applyFont="1" applyFill="1" applyBorder="1" applyAlignment="1">
      <alignment horizontal="center" vertical="center" wrapText="1"/>
    </xf>
    <xf numFmtId="0" fontId="30" fillId="4" borderId="1" xfId="0" quotePrefix="1" applyFont="1" applyFill="1" applyBorder="1" applyAlignment="1">
      <alignment horizontal="left" vertical="center" wrapText="1"/>
    </xf>
    <xf numFmtId="3" fontId="30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/>
    </xf>
    <xf numFmtId="0" fontId="40" fillId="4" borderId="1" xfId="0" applyFont="1" applyFill="1" applyBorder="1" applyAlignment="1">
      <alignment horizontal="center" vertical="center"/>
    </xf>
    <xf numFmtId="0" fontId="31" fillId="4" borderId="0" xfId="0" applyFont="1" applyFill="1"/>
    <xf numFmtId="0" fontId="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center"/>
    </xf>
    <xf numFmtId="4" fontId="9" fillId="4" borderId="0" xfId="0" applyNumberFormat="1" applyFont="1" applyFill="1" applyBorder="1" applyAlignment="1">
      <alignment horizontal="center" vertical="center"/>
    </xf>
    <xf numFmtId="0" fontId="31" fillId="0" borderId="0" xfId="0" applyFont="1" applyBorder="1"/>
    <xf numFmtId="0" fontId="21" fillId="0" borderId="0" xfId="0" applyFont="1" applyFill="1" applyAlignment="1">
      <alignment vertical="center"/>
    </xf>
    <xf numFmtId="0" fontId="6" fillId="0" borderId="1" xfId="0" quotePrefix="1" applyFont="1" applyFill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left" vertical="center" wrapText="1" readingOrder="1"/>
    </xf>
    <xf numFmtId="3" fontId="9" fillId="0" borderId="1" xfId="0" applyNumberFormat="1" applyFont="1" applyFill="1" applyBorder="1" applyAlignment="1" applyProtection="1">
      <alignment horizontal="center" vertical="center"/>
    </xf>
    <xf numFmtId="3" fontId="21" fillId="0" borderId="1" xfId="0" applyNumberFormat="1" applyFont="1" applyFill="1" applyBorder="1" applyAlignment="1">
      <alignment horizontal="center" vertical="center"/>
    </xf>
    <xf numFmtId="3" fontId="30" fillId="0" borderId="0" xfId="0" applyNumberFormat="1" applyFont="1" applyFill="1" applyAlignment="1">
      <alignment horizontal="center" vertical="center"/>
    </xf>
    <xf numFmtId="0" fontId="30" fillId="0" borderId="0" xfId="0" applyFont="1" applyFill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/>
    </xf>
    <xf numFmtId="3" fontId="5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/>
    <xf numFmtId="3" fontId="6" fillId="4" borderId="1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3" fontId="5" fillId="4" borderId="0" xfId="0" applyNumberFormat="1" applyFont="1" applyFill="1"/>
    <xf numFmtId="0" fontId="41" fillId="0" borderId="1" xfId="2" applyFont="1" applyFill="1" applyBorder="1" applyAlignment="1">
      <alignment horizontal="center" vertical="center" wrapText="1"/>
    </xf>
    <xf numFmtId="0" fontId="30" fillId="0" borderId="0" xfId="0" applyNumberFormat="1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165" fontId="7" fillId="0" borderId="1" xfId="1" applyNumberFormat="1" applyFont="1" applyFill="1" applyBorder="1"/>
    <xf numFmtId="165" fontId="7" fillId="0" borderId="5" xfId="1" applyNumberFormat="1" applyFont="1" applyFill="1" applyBorder="1"/>
    <xf numFmtId="0" fontId="41" fillId="0" borderId="0" xfId="2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30" fillId="0" borderId="0" xfId="0" applyNumberFormat="1" applyFont="1" applyFill="1"/>
    <xf numFmtId="3" fontId="41" fillId="0" borderId="0" xfId="2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4" fontId="41" fillId="0" borderId="0" xfId="2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165" fontId="7" fillId="0" borderId="0" xfId="0" applyNumberFormat="1" applyFont="1" applyFill="1"/>
    <xf numFmtId="164" fontId="7" fillId="0" borderId="0" xfId="0" applyNumberFormat="1" applyFont="1" applyFill="1" applyAlignment="1">
      <alignment horizontal="center"/>
    </xf>
    <xf numFmtId="165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left"/>
    </xf>
    <xf numFmtId="164" fontId="7" fillId="0" borderId="0" xfId="0" applyNumberFormat="1" applyFont="1" applyFill="1"/>
    <xf numFmtId="0" fontId="7" fillId="0" borderId="0" xfId="0" applyFont="1" applyFill="1" applyAlignment="1">
      <alignment horizontal="right"/>
    </xf>
    <xf numFmtId="0" fontId="30" fillId="0" borderId="1" xfId="0" applyFont="1" applyFill="1" applyBorder="1" applyAlignment="1">
      <alignment horizontal="left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41" fillId="0" borderId="0" xfId="2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0" fontId="30" fillId="4" borderId="0" xfId="0" applyFont="1" applyFill="1" applyAlignment="1">
      <alignment horizontal="center" vertical="center"/>
    </xf>
    <xf numFmtId="3" fontId="9" fillId="4" borderId="1" xfId="0" applyNumberFormat="1" applyFont="1" applyFill="1" applyBorder="1" applyAlignment="1" applyProtection="1">
      <alignment horizontal="center" vertical="center" wrapText="1"/>
    </xf>
    <xf numFmtId="0" fontId="30" fillId="4" borderId="0" xfId="0" applyFont="1" applyFill="1" applyAlignment="1">
      <alignment horizontal="center" vertical="center" wrapText="1"/>
    </xf>
    <xf numFmtId="0" fontId="30" fillId="4" borderId="1" xfId="0" applyFont="1" applyFill="1" applyBorder="1" applyAlignment="1">
      <alignment vertical="center"/>
    </xf>
    <xf numFmtId="49" fontId="9" fillId="4" borderId="1" xfId="0" applyNumberFormat="1" applyFont="1" applyFill="1" applyBorder="1" applyAlignment="1" applyProtection="1">
      <alignment horizontal="left" vertical="center" wrapText="1"/>
    </xf>
    <xf numFmtId="0" fontId="30" fillId="4" borderId="0" xfId="0" applyFont="1" applyFill="1" applyAlignment="1">
      <alignment vertical="center" wrapText="1"/>
    </xf>
    <xf numFmtId="0" fontId="21" fillId="4" borderId="1" xfId="0" applyFont="1" applyFill="1" applyBorder="1" applyAlignment="1">
      <alignment vertical="center"/>
    </xf>
    <xf numFmtId="3" fontId="21" fillId="4" borderId="1" xfId="0" applyNumberFormat="1" applyFont="1" applyFill="1" applyBorder="1" applyAlignment="1">
      <alignment horizontal="center" vertical="center"/>
    </xf>
    <xf numFmtId="0" fontId="21" fillId="4" borderId="0" xfId="0" applyFont="1" applyFill="1" applyAlignment="1">
      <alignment vertical="center"/>
    </xf>
    <xf numFmtId="3" fontId="9" fillId="4" borderId="1" xfId="0" applyNumberFormat="1" applyFont="1" applyFill="1" applyBorder="1" applyAlignment="1" applyProtection="1">
      <alignment horizontal="right" vertical="center"/>
    </xf>
    <xf numFmtId="3" fontId="9" fillId="4" borderId="1" xfId="0" applyNumberFormat="1" applyFont="1" applyFill="1" applyBorder="1" applyAlignment="1" applyProtection="1">
      <alignment horizontal="right" vertical="center" wrapText="1"/>
    </xf>
    <xf numFmtId="3" fontId="21" fillId="4" borderId="1" xfId="0" applyNumberFormat="1" applyFont="1" applyFill="1" applyBorder="1" applyAlignment="1">
      <alignment horizontal="right" vertical="center"/>
    </xf>
    <xf numFmtId="3" fontId="20" fillId="4" borderId="1" xfId="0" applyNumberFormat="1" applyFont="1" applyFill="1" applyBorder="1" applyAlignment="1" applyProtection="1">
      <alignment horizontal="right" vertical="center"/>
    </xf>
    <xf numFmtId="3" fontId="30" fillId="4" borderId="1" xfId="0" applyNumberFormat="1" applyFont="1" applyFill="1" applyBorder="1" applyAlignment="1">
      <alignment horizontal="right" vertical="center"/>
    </xf>
    <xf numFmtId="166" fontId="30" fillId="0" borderId="0" xfId="0" applyNumberFormat="1" applyFont="1" applyFill="1" applyAlignment="1">
      <alignment vertical="center" wrapText="1"/>
    </xf>
    <xf numFmtId="166" fontId="30" fillId="0" borderId="1" xfId="0" applyNumberFormat="1" applyFont="1" applyFill="1" applyBorder="1" applyAlignment="1">
      <alignment vertical="center" wrapText="1"/>
    </xf>
    <xf numFmtId="3" fontId="30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vertical="center"/>
    </xf>
    <xf numFmtId="49" fontId="9" fillId="0" borderId="1" xfId="0" applyNumberFormat="1" applyFont="1" applyFill="1" applyBorder="1" applyAlignment="1" applyProtection="1">
      <alignment horizontal="left" vertical="center" wrapText="1"/>
    </xf>
    <xf numFmtId="3" fontId="30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/>
    </xf>
    <xf numFmtId="0" fontId="23" fillId="0" borderId="1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3" fontId="14" fillId="0" borderId="1" xfId="17" applyNumberFormat="1" applyFont="1" applyFill="1" applyBorder="1" applyAlignment="1">
      <alignment horizontal="center" vertical="center" readingOrder="1"/>
    </xf>
    <xf numFmtId="0" fontId="25" fillId="0" borderId="1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center" vertical="center"/>
    </xf>
    <xf numFmtId="3" fontId="11" fillId="0" borderId="1" xfId="17" applyNumberFormat="1" applyFont="1" applyFill="1" applyBorder="1" applyAlignment="1" applyProtection="1">
      <alignment horizontal="center" vertical="center"/>
    </xf>
    <xf numFmtId="0" fontId="4" fillId="0" borderId="1" xfId="0" quotePrefix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 applyProtection="1">
      <alignment horizontal="center" vertical="center" wrapText="1" readingOrder="1"/>
    </xf>
    <xf numFmtId="3" fontId="38" fillId="0" borderId="1" xfId="0" applyNumberFormat="1" applyFont="1" applyFill="1" applyBorder="1" applyAlignment="1" applyProtection="1">
      <alignment horizontal="left" vertical="center" readingOrder="1"/>
    </xf>
    <xf numFmtId="3" fontId="38" fillId="0" borderId="1" xfId="0" applyNumberFormat="1" applyFont="1" applyFill="1" applyBorder="1" applyAlignment="1" applyProtection="1">
      <alignment vertical="center" readingOrder="1"/>
    </xf>
    <xf numFmtId="3" fontId="38" fillId="0" borderId="1" xfId="0" applyNumberFormat="1" applyFont="1" applyFill="1" applyBorder="1" applyAlignment="1" applyProtection="1">
      <alignment horizontal="center" vertical="center" readingOrder="1"/>
    </xf>
    <xf numFmtId="3" fontId="38" fillId="0" borderId="1" xfId="0" applyNumberFormat="1" applyFont="1" applyFill="1" applyBorder="1" applyAlignment="1" applyProtection="1">
      <alignment horizontal="center" vertical="center" wrapText="1" readingOrder="1"/>
    </xf>
    <xf numFmtId="0" fontId="30" fillId="0" borderId="12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wrapText="1"/>
    </xf>
    <xf numFmtId="0" fontId="30" fillId="0" borderId="0" xfId="0" applyFont="1" applyAlignment="1"/>
    <xf numFmtId="3" fontId="30" fillId="0" borderId="2" xfId="0" applyNumberFormat="1" applyFont="1" applyFill="1" applyBorder="1" applyAlignment="1">
      <alignment vertical="center" wrapText="1"/>
    </xf>
    <xf numFmtId="3" fontId="30" fillId="0" borderId="0" xfId="0" applyNumberFormat="1" applyFont="1" applyFill="1"/>
    <xf numFmtId="3" fontId="9" fillId="0" borderId="1" xfId="0" applyNumberFormat="1" applyFont="1" applyFill="1" applyBorder="1" applyAlignment="1" applyProtection="1">
      <alignment horizontal="center" vertical="center" wrapText="1" readingOrder="1"/>
    </xf>
    <xf numFmtId="0" fontId="30" fillId="0" borderId="1" xfId="0" applyFont="1" applyFill="1" applyBorder="1" applyAlignment="1">
      <alignment horizontal="center" vertical="center"/>
    </xf>
    <xf numFmtId="0" fontId="7" fillId="0" borderId="10" xfId="0" quotePrefix="1" applyFont="1" applyFill="1" applyBorder="1" applyAlignment="1">
      <alignment wrapText="1"/>
    </xf>
    <xf numFmtId="0" fontId="21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wrapText="1"/>
    </xf>
    <xf numFmtId="3" fontId="21" fillId="0" borderId="4" xfId="0" applyNumberFormat="1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3" fontId="30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3" fontId="6" fillId="0" borderId="4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wrapText="1"/>
    </xf>
    <xf numFmtId="49" fontId="14" fillId="4" borderId="1" xfId="0" applyNumberFormat="1" applyFont="1" applyFill="1" applyBorder="1" applyAlignment="1" applyProtection="1">
      <alignment horizontal="center" vertical="center" wrapText="1" readingOrder="1"/>
    </xf>
    <xf numFmtId="3" fontId="14" fillId="4" borderId="1" xfId="0" applyNumberFormat="1" applyFont="1" applyFill="1" applyBorder="1" applyAlignment="1" applyProtection="1">
      <alignment horizontal="center" vertical="center" wrapText="1" readingOrder="1"/>
    </xf>
    <xf numFmtId="0" fontId="13" fillId="4" borderId="1" xfId="0" applyFont="1" applyFill="1" applyBorder="1"/>
    <xf numFmtId="49" fontId="14" fillId="4" borderId="1" xfId="0" applyNumberFormat="1" applyFont="1" applyFill="1" applyBorder="1" applyAlignment="1" applyProtection="1">
      <alignment horizontal="left" vertical="center" wrapText="1" readingOrder="1"/>
    </xf>
    <xf numFmtId="3" fontId="14" fillId="4" borderId="1" xfId="0" applyNumberFormat="1" applyFont="1" applyFill="1" applyBorder="1" applyAlignment="1" applyProtection="1">
      <alignment horizontal="center" vertical="center" readingOrder="1"/>
    </xf>
    <xf numFmtId="3" fontId="13" fillId="4" borderId="1" xfId="0" applyNumberFormat="1" applyFont="1" applyFill="1" applyBorder="1" applyAlignment="1">
      <alignment horizontal="center" vertical="center" readingOrder="1"/>
    </xf>
    <xf numFmtId="3" fontId="13" fillId="4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/>
    <xf numFmtId="3" fontId="17" fillId="4" borderId="1" xfId="0" applyNumberFormat="1" applyFont="1" applyFill="1" applyBorder="1" applyAlignment="1">
      <alignment horizontal="center"/>
    </xf>
    <xf numFmtId="3" fontId="17" fillId="4" borderId="1" xfId="0" applyNumberFormat="1" applyFont="1" applyFill="1" applyBorder="1" applyAlignment="1">
      <alignment horizontal="center" vertical="center" readingOrder="1"/>
    </xf>
    <xf numFmtId="3" fontId="30" fillId="4" borderId="0" xfId="0" applyNumberFormat="1" applyFont="1" applyFill="1" applyAlignment="1">
      <alignment horizontal="center" vertical="center"/>
    </xf>
    <xf numFmtId="0" fontId="30" fillId="4" borderId="5" xfId="0" applyFont="1" applyFill="1" applyBorder="1" applyAlignment="1">
      <alignment horizontal="center" vertical="center" wrapText="1"/>
    </xf>
    <xf numFmtId="3" fontId="30" fillId="4" borderId="2" xfId="0" applyNumberFormat="1" applyFont="1" applyFill="1" applyBorder="1" applyAlignment="1">
      <alignment horizontal="center" vertical="center"/>
    </xf>
    <xf numFmtId="3" fontId="30" fillId="4" borderId="1" xfId="0" applyNumberFormat="1" applyFont="1" applyFill="1" applyBorder="1" applyAlignment="1">
      <alignment vertical="center" wrapText="1"/>
    </xf>
    <xf numFmtId="3" fontId="9" fillId="4" borderId="1" xfId="17" applyNumberFormat="1" applyFont="1" applyFill="1" applyBorder="1" applyAlignment="1" applyProtection="1">
      <alignment horizontal="center" vertical="center"/>
    </xf>
    <xf numFmtId="49" fontId="7" fillId="4" borderId="1" xfId="0" applyNumberFormat="1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42" fillId="4" borderId="9" xfId="0" applyFont="1" applyFill="1" applyBorder="1" applyAlignment="1">
      <alignment horizontal="center" vertical="center" wrapText="1"/>
    </xf>
    <xf numFmtId="1" fontId="7" fillId="4" borderId="0" xfId="0" applyNumberFormat="1" applyFont="1" applyFill="1" applyAlignment="1">
      <alignment horizontal="center" vertical="center"/>
    </xf>
    <xf numFmtId="0" fontId="30" fillId="4" borderId="0" xfId="0" applyFont="1" applyFill="1" applyAlignment="1">
      <alignment horizontal="left" vertical="center" wrapText="1"/>
    </xf>
    <xf numFmtId="3" fontId="30" fillId="4" borderId="2" xfId="0" applyNumberFormat="1" applyFont="1" applyFill="1" applyBorder="1" applyAlignment="1">
      <alignment horizontal="center" vertical="center" wrapText="1"/>
    </xf>
    <xf numFmtId="3" fontId="30" fillId="4" borderId="1" xfId="0" applyNumberFormat="1" applyFont="1" applyFill="1" applyBorder="1" applyAlignment="1">
      <alignment horizontal="center" vertical="center"/>
    </xf>
    <xf numFmtId="0" fontId="21" fillId="4" borderId="0" xfId="0" applyFont="1" applyFill="1" applyAlignment="1">
      <alignment horizontal="left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1" fillId="4" borderId="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left" vertical="center" wrapText="1"/>
    </xf>
    <xf numFmtId="3" fontId="30" fillId="4" borderId="5" xfId="0" applyNumberFormat="1" applyFont="1" applyFill="1" applyBorder="1" applyAlignment="1">
      <alignment horizontal="center" vertical="center"/>
    </xf>
    <xf numFmtId="4" fontId="21" fillId="4" borderId="2" xfId="0" applyNumberFormat="1" applyFont="1" applyFill="1" applyBorder="1" applyAlignment="1">
      <alignment horizontal="center" vertical="center" wrapText="1"/>
    </xf>
    <xf numFmtId="4" fontId="21" fillId="4" borderId="1" xfId="0" applyNumberFormat="1" applyFont="1" applyFill="1" applyBorder="1" applyAlignment="1">
      <alignment horizontal="center" vertical="center" wrapText="1"/>
    </xf>
    <xf numFmtId="3" fontId="21" fillId="4" borderId="10" xfId="0" applyNumberFormat="1" applyFont="1" applyFill="1" applyBorder="1" applyAlignment="1">
      <alignment horizontal="center" vertical="center" wrapText="1"/>
    </xf>
    <xf numFmtId="0" fontId="30" fillId="4" borderId="0" xfId="0" applyFont="1" applyFill="1" applyAlignment="1">
      <alignment horizontal="center"/>
    </xf>
    <xf numFmtId="3" fontId="30" fillId="4" borderId="10" xfId="0" applyNumberFormat="1" applyFont="1" applyFill="1" applyBorder="1" applyAlignment="1">
      <alignment horizontal="center" vertical="center"/>
    </xf>
    <xf numFmtId="0" fontId="21" fillId="4" borderId="5" xfId="0" applyNumberFormat="1" applyFont="1" applyFill="1" applyBorder="1" applyAlignment="1">
      <alignment horizontal="left" vertical="center" wrapText="1"/>
    </xf>
    <xf numFmtId="0" fontId="21" fillId="4" borderId="1" xfId="0" applyFont="1" applyFill="1" applyBorder="1" applyAlignment="1">
      <alignment horizontal="center" vertical="center" wrapText="1"/>
    </xf>
    <xf numFmtId="3" fontId="21" fillId="4" borderId="1" xfId="0" applyNumberFormat="1" applyFont="1" applyFill="1" applyBorder="1" applyAlignment="1">
      <alignment horizontal="center" vertical="center" wrapText="1"/>
    </xf>
    <xf numFmtId="0" fontId="30" fillId="4" borderId="0" xfId="0" applyFont="1" applyFill="1" applyBorder="1" applyAlignment="1">
      <alignment horizontal="center" vertical="center"/>
    </xf>
    <xf numFmtId="0" fontId="30" fillId="4" borderId="0" xfId="0" applyFont="1" applyFill="1" applyBorder="1" applyAlignment="1">
      <alignment horizontal="center" vertical="center" wrapText="1"/>
    </xf>
    <xf numFmtId="0" fontId="21" fillId="4" borderId="0" xfId="0" applyFont="1" applyFill="1" applyBorder="1" applyAlignment="1">
      <alignment horizontal="left" vertical="center" wrapText="1"/>
    </xf>
    <xf numFmtId="0" fontId="21" fillId="4" borderId="0" xfId="0" applyFont="1" applyFill="1" applyBorder="1" applyAlignment="1">
      <alignment horizontal="center" vertical="center" wrapText="1"/>
    </xf>
    <xf numFmtId="3" fontId="21" fillId="4" borderId="0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left" vertical="center" wrapText="1"/>
    </xf>
    <xf numFmtId="3" fontId="21" fillId="4" borderId="10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3" fontId="30" fillId="4" borderId="1" xfId="0" applyNumberFormat="1" applyFont="1" applyFill="1" applyBorder="1" applyAlignment="1">
      <alignment horizontal="center" vertical="center"/>
    </xf>
    <xf numFmtId="3" fontId="30" fillId="4" borderId="1" xfId="0" applyNumberFormat="1" applyFont="1" applyFill="1" applyBorder="1" applyAlignment="1">
      <alignment horizontal="center" vertical="center" wrapText="1"/>
    </xf>
    <xf numFmtId="3" fontId="30" fillId="4" borderId="1" xfId="0" quotePrefix="1" applyNumberFormat="1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right"/>
    </xf>
    <xf numFmtId="3" fontId="30" fillId="0" borderId="1" xfId="0" applyNumberFormat="1" applyFont="1" applyBorder="1" applyAlignment="1">
      <alignment horizontal="right"/>
    </xf>
    <xf numFmtId="3" fontId="9" fillId="2" borderId="1" xfId="0" applyNumberFormat="1" applyFont="1" applyFill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4" borderId="0" xfId="0" applyFont="1" applyFill="1" applyAlignment="1">
      <alignment vertical="center"/>
    </xf>
    <xf numFmtId="49" fontId="7" fillId="4" borderId="1" xfId="21" applyNumberFormat="1" applyFont="1" applyFill="1" applyBorder="1" applyAlignment="1" applyProtection="1">
      <alignment horizontal="center" vertical="center" wrapText="1"/>
    </xf>
    <xf numFmtId="49" fontId="7" fillId="4" borderId="1" xfId="21" applyNumberFormat="1" applyFont="1" applyFill="1" applyBorder="1" applyAlignment="1" applyProtection="1">
      <alignment horizontal="left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23" fillId="4" borderId="1" xfId="19" applyNumberFormat="1" applyFont="1" applyFill="1" applyBorder="1" applyAlignment="1" applyProtection="1">
      <alignment horizontal="center" vertical="center" wrapText="1"/>
    </xf>
    <xf numFmtId="0" fontId="23" fillId="4" borderId="1" xfId="19" applyNumberFormat="1" applyFont="1" applyFill="1" applyBorder="1" applyAlignment="1" applyProtection="1">
      <alignment horizontal="left" vertical="center" wrapText="1"/>
    </xf>
    <xf numFmtId="3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3" fontId="25" fillId="4" borderId="1" xfId="0" applyNumberFormat="1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vertical="center"/>
    </xf>
    <xf numFmtId="0" fontId="25" fillId="4" borderId="0" xfId="0" applyFont="1" applyFill="1" applyAlignment="1">
      <alignment vertical="center"/>
    </xf>
    <xf numFmtId="0" fontId="2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3" fontId="16" fillId="4" borderId="0" xfId="0" applyNumberFormat="1" applyFont="1" applyFill="1" applyAlignment="1">
      <alignment horizontal="center" vertical="center"/>
    </xf>
    <xf numFmtId="3" fontId="25" fillId="4" borderId="0" xfId="0" applyNumberFormat="1" applyFont="1" applyFill="1" applyAlignment="1">
      <alignment horizontal="center" vertical="center"/>
    </xf>
    <xf numFmtId="0" fontId="43" fillId="4" borderId="0" xfId="0" applyFont="1" applyFill="1" applyAlignment="1">
      <alignment vertical="center"/>
    </xf>
    <xf numFmtId="0" fontId="43" fillId="4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43" fillId="4" borderId="1" xfId="0" quotePrefix="1" applyFont="1" applyFill="1" applyBorder="1" applyAlignment="1">
      <alignment vertical="center"/>
    </xf>
    <xf numFmtId="0" fontId="43" fillId="4" borderId="1" xfId="0" quotePrefix="1" applyFont="1" applyFill="1" applyBorder="1" applyAlignment="1">
      <alignment vertical="center" wrapText="1"/>
    </xf>
    <xf numFmtId="0" fontId="35" fillId="4" borderId="0" xfId="0" applyFont="1" applyFill="1" applyAlignment="1">
      <alignment vertical="center"/>
    </xf>
    <xf numFmtId="0" fontId="35" fillId="4" borderId="1" xfId="0" applyFont="1" applyFill="1" applyBorder="1" applyAlignment="1">
      <alignment horizontal="center" vertical="center"/>
    </xf>
    <xf numFmtId="0" fontId="35" fillId="4" borderId="1" xfId="0" quotePrefix="1" applyFont="1" applyFill="1" applyBorder="1" applyAlignment="1">
      <alignment vertical="center"/>
    </xf>
    <xf numFmtId="0" fontId="35" fillId="4" borderId="1" xfId="0" applyFont="1" applyFill="1" applyBorder="1" applyAlignment="1">
      <alignment vertical="center" wrapText="1"/>
    </xf>
    <xf numFmtId="3" fontId="35" fillId="4" borderId="1" xfId="0" applyNumberFormat="1" applyFont="1" applyFill="1" applyBorder="1" applyAlignment="1">
      <alignment horizontal="center" vertical="center"/>
    </xf>
    <xf numFmtId="0" fontId="43" fillId="4" borderId="0" xfId="0" applyFont="1" applyFill="1" applyAlignment="1">
      <alignment horizontal="center" vertical="center"/>
    </xf>
    <xf numFmtId="0" fontId="43" fillId="4" borderId="0" xfId="0" applyFont="1" applyFill="1" applyAlignment="1">
      <alignment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49" fontId="4" fillId="4" borderId="0" xfId="0" applyNumberFormat="1" applyFont="1" applyFill="1" applyAlignment="1">
      <alignment horizontal="center" vertical="center"/>
    </xf>
    <xf numFmtId="49" fontId="7" fillId="4" borderId="9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3" fontId="7" fillId="4" borderId="5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6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wrapText="1"/>
    </xf>
    <xf numFmtId="0" fontId="30" fillId="4" borderId="1" xfId="0" quotePrefix="1" applyFont="1" applyFill="1" applyBorder="1" applyAlignment="1">
      <alignment horizontal="left" vertical="center" wrapText="1"/>
    </xf>
    <xf numFmtId="0" fontId="30" fillId="4" borderId="1" xfId="0" applyFont="1" applyFill="1" applyBorder="1" applyAlignment="1">
      <alignment horizontal="left" wrapText="1"/>
    </xf>
    <xf numFmtId="0" fontId="30" fillId="0" borderId="1" xfId="0" applyFont="1" applyBorder="1" applyAlignment="1">
      <alignment horizontal="center" wrapText="1"/>
    </xf>
    <xf numFmtId="0" fontId="30" fillId="4" borderId="2" xfId="0" applyFont="1" applyFill="1" applyBorder="1" applyAlignment="1">
      <alignment horizontal="center" wrapText="1"/>
    </xf>
    <xf numFmtId="0" fontId="30" fillId="4" borderId="6" xfId="0" applyFont="1" applyFill="1" applyBorder="1" applyAlignment="1">
      <alignment horizontal="center" wrapText="1"/>
    </xf>
    <xf numFmtId="0" fontId="30" fillId="4" borderId="5" xfId="0" applyFont="1" applyFill="1" applyBorder="1" applyAlignment="1">
      <alignment horizontal="center" wrapText="1"/>
    </xf>
    <xf numFmtId="0" fontId="30" fillId="4" borderId="1" xfId="0" applyFont="1" applyFill="1" applyBorder="1" applyAlignment="1">
      <alignment horizontal="center" wrapText="1"/>
    </xf>
    <xf numFmtId="0" fontId="40" fillId="4" borderId="1" xfId="0" applyFont="1" applyFill="1" applyBorder="1" applyAlignment="1">
      <alignment horizontal="center" wrapText="1"/>
    </xf>
    <xf numFmtId="0" fontId="21" fillId="0" borderId="0" xfId="0" applyFont="1" applyFill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 wrapText="1"/>
    </xf>
    <xf numFmtId="0" fontId="30" fillId="4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3" fontId="30" fillId="0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30" fillId="0" borderId="5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5" xfId="2" applyFont="1" applyFill="1" applyBorder="1" applyAlignment="1">
      <alignment horizontal="center" vertical="center" wrapText="1"/>
    </xf>
    <xf numFmtId="0" fontId="41" fillId="0" borderId="3" xfId="2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/>
    </xf>
    <xf numFmtId="0" fontId="21" fillId="4" borderId="0" xfId="0" applyFont="1" applyFill="1" applyAlignment="1">
      <alignment horizontal="left" vertical="center" wrapText="1"/>
    </xf>
    <xf numFmtId="0" fontId="21" fillId="4" borderId="12" xfId="0" applyFont="1" applyFill="1" applyBorder="1" applyAlignment="1">
      <alignment horizontal="center" vertical="center" wrapText="1"/>
    </xf>
    <xf numFmtId="0" fontId="21" fillId="4" borderId="13" xfId="0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0" fontId="21" fillId="4" borderId="8" xfId="0" applyFont="1" applyFill="1" applyBorder="1" applyAlignment="1">
      <alignment horizontal="center" vertical="center" wrapText="1"/>
    </xf>
    <xf numFmtId="0" fontId="21" fillId="4" borderId="9" xfId="0" applyFont="1" applyFill="1" applyBorder="1" applyAlignment="1">
      <alignment horizontal="center" vertical="center" wrapText="1"/>
    </xf>
    <xf numFmtId="0" fontId="21" fillId="4" borderId="14" xfId="0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 applyProtection="1">
      <alignment horizontal="center" vertical="center" wrapText="1"/>
    </xf>
    <xf numFmtId="49" fontId="9" fillId="4" borderId="5" xfId="0" applyNumberFormat="1" applyFont="1" applyFill="1" applyBorder="1" applyAlignment="1" applyProtection="1">
      <alignment horizontal="center" vertical="center" wrapText="1"/>
    </xf>
    <xf numFmtId="3" fontId="9" fillId="4" borderId="2" xfId="0" applyNumberFormat="1" applyFont="1" applyFill="1" applyBorder="1" applyAlignment="1" applyProtection="1">
      <alignment horizontal="center" vertical="center" wrapText="1"/>
    </xf>
    <xf numFmtId="3" fontId="9" fillId="4" borderId="5" xfId="0" applyNumberFormat="1" applyFont="1" applyFill="1" applyBorder="1" applyAlignment="1" applyProtection="1">
      <alignment horizontal="center" vertical="center" wrapText="1"/>
    </xf>
    <xf numFmtId="0" fontId="30" fillId="4" borderId="10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>
      <alignment horizontal="left" vertical="center"/>
    </xf>
    <xf numFmtId="166" fontId="20" fillId="0" borderId="1" xfId="0" applyNumberFormat="1" applyFont="1" applyFill="1" applyBorder="1" applyAlignment="1" applyProtection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center" vertical="center" wrapText="1"/>
    </xf>
    <xf numFmtId="49" fontId="4" fillId="4" borderId="0" xfId="0" applyNumberFormat="1" applyFont="1" applyFill="1" applyAlignment="1" applyProtection="1">
      <alignment horizontal="center" vertical="center"/>
    </xf>
    <xf numFmtId="49" fontId="7" fillId="4" borderId="1" xfId="21" applyNumberFormat="1" applyFont="1" applyFill="1" applyBorder="1" applyAlignment="1" applyProtection="1">
      <alignment horizontal="center" vertical="center" wrapText="1"/>
    </xf>
    <xf numFmtId="49" fontId="7" fillId="4" borderId="1" xfId="21" applyNumberFormat="1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left" wrapText="1"/>
    </xf>
    <xf numFmtId="3" fontId="37" fillId="0" borderId="9" xfId="0" applyNumberFormat="1" applyFont="1" applyFill="1" applyBorder="1" applyAlignment="1">
      <alignment horizontal="left" wrapText="1"/>
    </xf>
    <xf numFmtId="0" fontId="21" fillId="0" borderId="9" xfId="0" applyFont="1" applyFill="1" applyBorder="1" applyAlignment="1">
      <alignment horizontal="center" wrapText="1"/>
    </xf>
    <xf numFmtId="3" fontId="21" fillId="0" borderId="9" xfId="0" applyNumberFormat="1" applyFont="1" applyFill="1" applyBorder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readingOrder="1"/>
    </xf>
    <xf numFmtId="49" fontId="14" fillId="4" borderId="1" xfId="0" applyNumberFormat="1" applyFont="1" applyFill="1" applyBorder="1" applyAlignment="1" applyProtection="1">
      <alignment horizontal="center" vertical="center" wrapText="1" readingOrder="1"/>
    </xf>
    <xf numFmtId="3" fontId="13" fillId="4" borderId="1" xfId="0" applyNumberFormat="1" applyFont="1" applyFill="1" applyBorder="1" applyAlignment="1">
      <alignment horizontal="center" vertical="center" wrapText="1" readingOrder="1"/>
    </xf>
    <xf numFmtId="0" fontId="13" fillId="4" borderId="1" xfId="0" applyFont="1" applyFill="1" applyBorder="1" applyAlignment="1">
      <alignment horizontal="center"/>
    </xf>
    <xf numFmtId="3" fontId="30" fillId="4" borderId="1" xfId="0" applyNumberFormat="1" applyFont="1" applyFill="1" applyBorder="1" applyAlignment="1">
      <alignment horizontal="center" vertical="center" wrapText="1"/>
    </xf>
    <xf numFmtId="0" fontId="25" fillId="4" borderId="0" xfId="0" applyFont="1" applyFill="1" applyBorder="1" applyAlignment="1">
      <alignment horizontal="center" vertical="center" wrapText="1"/>
    </xf>
    <xf numFmtId="0" fontId="43" fillId="4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42" fillId="4" borderId="9" xfId="0" applyFont="1" applyFill="1" applyBorder="1" applyAlignment="1">
      <alignment horizontal="center" vertical="center" wrapText="1"/>
    </xf>
    <xf numFmtId="0" fontId="30" fillId="4" borderId="6" xfId="0" applyFont="1" applyFill="1" applyBorder="1" applyAlignment="1">
      <alignment horizontal="center" vertical="center" wrapText="1"/>
    </xf>
    <xf numFmtId="3" fontId="30" fillId="4" borderId="2" xfId="0" applyNumberFormat="1" applyFont="1" applyFill="1" applyBorder="1" applyAlignment="1">
      <alignment horizontal="center" vertical="center" wrapText="1"/>
    </xf>
    <xf numFmtId="3" fontId="30" fillId="4" borderId="6" xfId="0" applyNumberFormat="1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21" fillId="4" borderId="9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left" vertical="center" wrapText="1"/>
    </xf>
    <xf numFmtId="0" fontId="30" fillId="4" borderId="6" xfId="0" applyFont="1" applyFill="1" applyBorder="1" applyAlignment="1">
      <alignment horizontal="left" vertical="center" wrapText="1"/>
    </xf>
    <xf numFmtId="0" fontId="30" fillId="4" borderId="5" xfId="0" applyFont="1" applyFill="1" applyBorder="1" applyAlignment="1">
      <alignment horizontal="left" vertical="center" wrapText="1"/>
    </xf>
    <xf numFmtId="1" fontId="30" fillId="4" borderId="10" xfId="0" applyNumberFormat="1" applyFont="1" applyFill="1" applyBorder="1" applyAlignment="1">
      <alignment horizontal="center" vertical="center"/>
    </xf>
    <xf numFmtId="1" fontId="30" fillId="4" borderId="3" xfId="0" applyNumberFormat="1" applyFont="1" applyFill="1" applyBorder="1" applyAlignment="1">
      <alignment horizontal="center" vertical="center"/>
    </xf>
    <xf numFmtId="1" fontId="30" fillId="4" borderId="4" xfId="0" applyNumberFormat="1" applyFont="1" applyFill="1" applyBorder="1" applyAlignment="1">
      <alignment horizontal="center" vertical="center"/>
    </xf>
    <xf numFmtId="3" fontId="30" fillId="4" borderId="1" xfId="0" applyNumberFormat="1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3" fontId="30" fillId="4" borderId="5" xfId="0" applyNumberFormat="1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/>
    </xf>
  </cellXfs>
  <cellStyles count="22">
    <cellStyle name="Excel Built-in Normal" xfId="2" xr:uid="{00000000-0005-0000-0000-000000000000}"/>
    <cellStyle name="rowHeaderLeft" xfId="19" xr:uid="{00000000-0005-0000-0000-000001000000}"/>
    <cellStyle name="rowHeadersBackground" xfId="21" xr:uid="{00000000-0005-0000-0000-000002000000}"/>
    <cellStyle name="Обычный" xfId="0" builtinId="0"/>
    <cellStyle name="Обычный 127" xfId="8" xr:uid="{00000000-0005-0000-0000-000004000000}"/>
    <cellStyle name="Обычный 143" xfId="16" xr:uid="{00000000-0005-0000-0000-000005000000}"/>
    <cellStyle name="Обычный 150" xfId="13" xr:uid="{00000000-0005-0000-0000-000006000000}"/>
    <cellStyle name="Обычный 153" xfId="12" xr:uid="{00000000-0005-0000-0000-000007000000}"/>
    <cellStyle name="Обычный 155" xfId="9" xr:uid="{00000000-0005-0000-0000-000008000000}"/>
    <cellStyle name="Обычный 164" xfId="11" xr:uid="{00000000-0005-0000-0000-000009000000}"/>
    <cellStyle name="Обычный 177" xfId="15" xr:uid="{00000000-0005-0000-0000-00000A000000}"/>
    <cellStyle name="Обычный 2" xfId="17" xr:uid="{00000000-0005-0000-0000-00000B000000}"/>
    <cellStyle name="Обычный 3" xfId="20" xr:uid="{00000000-0005-0000-0000-00000C000000}"/>
    <cellStyle name="Обычный 31" xfId="5" xr:uid="{00000000-0005-0000-0000-00000D000000}"/>
    <cellStyle name="Обычный 47" xfId="14" xr:uid="{00000000-0005-0000-0000-00000E000000}"/>
    <cellStyle name="Обычный 48" xfId="10" xr:uid="{00000000-0005-0000-0000-00000F000000}"/>
    <cellStyle name="Обычный 57" xfId="4" xr:uid="{00000000-0005-0000-0000-000010000000}"/>
    <cellStyle name="Обычный 60" xfId="3" xr:uid="{00000000-0005-0000-0000-000011000000}"/>
    <cellStyle name="Обычный 7" xfId="7" xr:uid="{00000000-0005-0000-0000-000012000000}"/>
    <cellStyle name="Обычный 8" xfId="6" xr:uid="{00000000-0005-0000-0000-000013000000}"/>
    <cellStyle name="Обычный 98" xfId="18" xr:uid="{00000000-0005-0000-0000-000014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43"/>
  <sheetViews>
    <sheetView workbookViewId="0">
      <pane xSplit="2" ySplit="6" topLeftCell="C7" activePane="bottomRight" state="frozen"/>
      <selection pane="topRight" activeCell="C1" sqref="C1"/>
      <selection pane="bottomLeft" activeCell="A5" sqref="A5"/>
      <selection pane="bottomRight" activeCell="E163" sqref="E163"/>
    </sheetView>
  </sheetViews>
  <sheetFormatPr defaultRowHeight="12.75" x14ac:dyDescent="0.25"/>
  <cols>
    <col min="1" max="1" width="4.7109375" style="154" customWidth="1"/>
    <col min="2" max="2" width="66.140625" style="155" customWidth="1"/>
    <col min="3" max="3" width="13.28515625" style="150" customWidth="1"/>
    <col min="4" max="4" width="15.5703125" style="151" customWidth="1"/>
    <col min="5" max="5" width="16.28515625" style="151" customWidth="1"/>
    <col min="6" max="6" width="12" style="151" customWidth="1"/>
    <col min="7" max="7" width="11.5703125" style="151" customWidth="1"/>
    <col min="8" max="8" width="9.140625" style="151"/>
    <col min="9" max="16384" width="9.140625" style="117"/>
  </cols>
  <sheetData>
    <row r="2" spans="1:8" ht="38.25" customHeight="1" x14ac:dyDescent="0.25">
      <c r="A2" s="390" t="s">
        <v>696</v>
      </c>
      <c r="B2" s="390"/>
      <c r="C2" s="390"/>
      <c r="D2" s="390"/>
      <c r="E2" s="390"/>
      <c r="F2" s="390"/>
      <c r="G2" s="390"/>
    </row>
    <row r="3" spans="1:8" ht="12.75" customHeight="1" x14ac:dyDescent="0.25">
      <c r="A3" s="391" t="s">
        <v>651</v>
      </c>
      <c r="B3" s="391"/>
      <c r="C3" s="391"/>
      <c r="D3" s="391"/>
      <c r="E3" s="391"/>
      <c r="F3" s="391"/>
      <c r="G3" s="391"/>
      <c r="H3" s="156"/>
    </row>
    <row r="4" spans="1:8" x14ac:dyDescent="0.25">
      <c r="A4" s="394" t="s">
        <v>135</v>
      </c>
      <c r="B4" s="395" t="s">
        <v>136</v>
      </c>
      <c r="C4" s="396" t="s">
        <v>116</v>
      </c>
      <c r="D4" s="396"/>
      <c r="E4" s="396"/>
      <c r="F4" s="396"/>
      <c r="G4" s="396"/>
      <c r="H4" s="117"/>
    </row>
    <row r="5" spans="1:8" ht="15" customHeight="1" x14ac:dyDescent="0.25">
      <c r="A5" s="394"/>
      <c r="B5" s="395"/>
      <c r="C5" s="397" t="s">
        <v>187</v>
      </c>
      <c r="D5" s="397" t="s">
        <v>188</v>
      </c>
      <c r="E5" s="392" t="s">
        <v>644</v>
      </c>
      <c r="F5" s="397" t="s">
        <v>189</v>
      </c>
      <c r="G5" s="392" t="s">
        <v>643</v>
      </c>
      <c r="H5" s="117"/>
    </row>
    <row r="6" spans="1:8" s="120" customFormat="1" ht="38.25" customHeight="1" x14ac:dyDescent="0.25">
      <c r="A6" s="394"/>
      <c r="B6" s="395"/>
      <c r="C6" s="397"/>
      <c r="D6" s="397"/>
      <c r="E6" s="393"/>
      <c r="F6" s="397"/>
      <c r="G6" s="393"/>
    </row>
    <row r="7" spans="1:8" s="120" customFormat="1" x14ac:dyDescent="0.25">
      <c r="A7" s="121"/>
      <c r="B7" s="122"/>
      <c r="C7" s="118"/>
      <c r="D7" s="118"/>
      <c r="E7" s="118"/>
      <c r="F7" s="118"/>
      <c r="G7" s="118"/>
    </row>
    <row r="8" spans="1:8" ht="16.5" customHeight="1" x14ac:dyDescent="0.25">
      <c r="A8" s="123" t="s">
        <v>290</v>
      </c>
      <c r="B8" s="124" t="s">
        <v>25</v>
      </c>
      <c r="C8" s="343">
        <v>14116</v>
      </c>
      <c r="D8" s="343">
        <v>783</v>
      </c>
      <c r="E8" s="343">
        <v>0</v>
      </c>
      <c r="F8" s="343">
        <v>14899</v>
      </c>
      <c r="G8" s="343">
        <v>0</v>
      </c>
      <c r="H8" s="117"/>
    </row>
    <row r="9" spans="1:8" ht="16.5" customHeight="1" x14ac:dyDescent="0.25">
      <c r="A9" s="123" t="s">
        <v>214</v>
      </c>
      <c r="B9" s="124" t="s">
        <v>200</v>
      </c>
      <c r="C9" s="343">
        <v>17795</v>
      </c>
      <c r="D9" s="343">
        <v>50</v>
      </c>
      <c r="E9" s="343">
        <v>0</v>
      </c>
      <c r="F9" s="343">
        <v>17845</v>
      </c>
      <c r="G9" s="343">
        <v>636</v>
      </c>
      <c r="H9" s="117"/>
    </row>
    <row r="10" spans="1:8" ht="16.5" customHeight="1" x14ac:dyDescent="0.25">
      <c r="A10" s="123" t="s">
        <v>215</v>
      </c>
      <c r="B10" s="126" t="s">
        <v>1</v>
      </c>
      <c r="C10" s="343">
        <v>696</v>
      </c>
      <c r="D10" s="343">
        <v>0</v>
      </c>
      <c r="E10" s="343">
        <v>0</v>
      </c>
      <c r="F10" s="343">
        <v>696</v>
      </c>
      <c r="G10" s="343">
        <v>0</v>
      </c>
      <c r="H10" s="117"/>
    </row>
    <row r="11" spans="1:8" ht="16.5" customHeight="1" x14ac:dyDescent="0.25">
      <c r="A11" s="123" t="s">
        <v>221</v>
      </c>
      <c r="B11" s="127" t="s">
        <v>267</v>
      </c>
      <c r="C11" s="343">
        <v>760</v>
      </c>
      <c r="D11" s="343">
        <v>0</v>
      </c>
      <c r="E11" s="343">
        <v>0</v>
      </c>
      <c r="F11" s="343">
        <v>760</v>
      </c>
      <c r="G11" s="343">
        <v>0</v>
      </c>
      <c r="H11" s="117"/>
    </row>
    <row r="12" spans="1:8" ht="16.5" customHeight="1" x14ac:dyDescent="0.25">
      <c r="A12" s="123" t="s">
        <v>222</v>
      </c>
      <c r="B12" s="128" t="s">
        <v>228</v>
      </c>
      <c r="C12" s="343">
        <v>315</v>
      </c>
      <c r="D12" s="343">
        <v>0</v>
      </c>
      <c r="E12" s="343">
        <v>0</v>
      </c>
      <c r="F12" s="343">
        <v>315</v>
      </c>
      <c r="G12" s="343">
        <v>0</v>
      </c>
      <c r="H12" s="117"/>
    </row>
    <row r="13" spans="1:8" ht="16.5" customHeight="1" x14ac:dyDescent="0.25">
      <c r="A13" s="123" t="s">
        <v>223</v>
      </c>
      <c r="B13" s="127" t="s">
        <v>196</v>
      </c>
      <c r="C13" s="344">
        <v>14413</v>
      </c>
      <c r="D13" s="344">
        <v>0</v>
      </c>
      <c r="E13" s="344">
        <v>0</v>
      </c>
      <c r="F13" s="344">
        <v>14413</v>
      </c>
      <c r="G13" s="344">
        <v>0</v>
      </c>
      <c r="H13" s="117"/>
    </row>
    <row r="14" spans="1:8" ht="16.5" customHeight="1" x14ac:dyDescent="0.25">
      <c r="A14" s="123" t="s">
        <v>225</v>
      </c>
      <c r="B14" s="127" t="s">
        <v>128</v>
      </c>
      <c r="C14" s="343">
        <v>5172</v>
      </c>
      <c r="D14" s="343">
        <v>0</v>
      </c>
      <c r="E14" s="343">
        <v>0</v>
      </c>
      <c r="F14" s="343">
        <v>5172</v>
      </c>
      <c r="G14" s="343">
        <v>517</v>
      </c>
      <c r="H14" s="117"/>
    </row>
    <row r="15" spans="1:8" ht="16.5" customHeight="1" x14ac:dyDescent="0.25">
      <c r="A15" s="123" t="s">
        <v>227</v>
      </c>
      <c r="B15" s="127" t="s">
        <v>20</v>
      </c>
      <c r="C15" s="343">
        <v>20678</v>
      </c>
      <c r="D15" s="343">
        <v>0</v>
      </c>
      <c r="E15" s="343">
        <v>0</v>
      </c>
      <c r="F15" s="343">
        <v>20678</v>
      </c>
      <c r="G15" s="343">
        <v>1401</v>
      </c>
      <c r="H15" s="117"/>
    </row>
    <row r="16" spans="1:8" ht="16.5" customHeight="1" x14ac:dyDescent="0.25">
      <c r="A16" s="123" t="s">
        <v>232</v>
      </c>
      <c r="B16" s="127" t="s">
        <v>201</v>
      </c>
      <c r="C16" s="343">
        <v>20039</v>
      </c>
      <c r="D16" s="343">
        <v>0</v>
      </c>
      <c r="E16" s="343">
        <v>0</v>
      </c>
      <c r="F16" s="343">
        <v>20039</v>
      </c>
      <c r="G16" s="343">
        <v>80</v>
      </c>
      <c r="H16" s="117"/>
    </row>
    <row r="17" spans="1:8" ht="16.5" customHeight="1" x14ac:dyDescent="0.25">
      <c r="A17" s="123" t="s">
        <v>234</v>
      </c>
      <c r="B17" s="127" t="s">
        <v>35</v>
      </c>
      <c r="C17" s="343">
        <v>5929</v>
      </c>
      <c r="D17" s="343">
        <v>573</v>
      </c>
      <c r="E17" s="343">
        <v>0</v>
      </c>
      <c r="F17" s="343">
        <v>6502</v>
      </c>
      <c r="G17" s="343">
        <v>0</v>
      </c>
      <c r="H17" s="117"/>
    </row>
    <row r="18" spans="1:8" ht="16.5" customHeight="1" x14ac:dyDescent="0.25">
      <c r="A18" s="123" t="s">
        <v>236</v>
      </c>
      <c r="B18" s="129" t="s">
        <v>83</v>
      </c>
      <c r="C18" s="343">
        <v>6862</v>
      </c>
      <c r="D18" s="343">
        <v>0</v>
      </c>
      <c r="E18" s="343">
        <v>0</v>
      </c>
      <c r="F18" s="343">
        <v>6862</v>
      </c>
      <c r="G18" s="343">
        <v>449</v>
      </c>
      <c r="H18" s="117"/>
    </row>
    <row r="19" spans="1:8" ht="16.5" customHeight="1" x14ac:dyDescent="0.25">
      <c r="A19" s="123" t="s">
        <v>239</v>
      </c>
      <c r="B19" s="127" t="s">
        <v>192</v>
      </c>
      <c r="C19" s="343">
        <v>4442</v>
      </c>
      <c r="D19" s="343">
        <v>0</v>
      </c>
      <c r="E19" s="343">
        <v>0</v>
      </c>
      <c r="F19" s="343">
        <v>4442</v>
      </c>
      <c r="G19" s="343">
        <v>0</v>
      </c>
      <c r="H19" s="117"/>
    </row>
    <row r="20" spans="1:8" ht="16.5" customHeight="1" x14ac:dyDescent="0.25">
      <c r="A20" s="123" t="s">
        <v>240</v>
      </c>
      <c r="B20" s="130" t="s">
        <v>15</v>
      </c>
      <c r="C20" s="343">
        <v>2759</v>
      </c>
      <c r="D20" s="343">
        <v>0</v>
      </c>
      <c r="E20" s="343">
        <v>0</v>
      </c>
      <c r="F20" s="343">
        <v>2759</v>
      </c>
      <c r="G20" s="343">
        <v>0</v>
      </c>
      <c r="H20" s="117"/>
    </row>
    <row r="21" spans="1:8" ht="16.5" customHeight="1" x14ac:dyDescent="0.25">
      <c r="A21" s="123" t="s">
        <v>241</v>
      </c>
      <c r="B21" s="127" t="s">
        <v>17</v>
      </c>
      <c r="C21" s="350">
        <v>1127</v>
      </c>
      <c r="D21" s="350">
        <v>0</v>
      </c>
      <c r="E21" s="350">
        <v>0</v>
      </c>
      <c r="F21" s="350">
        <v>1127</v>
      </c>
      <c r="G21" s="350">
        <v>0</v>
      </c>
      <c r="H21" s="117"/>
    </row>
    <row r="22" spans="1:8" ht="16.5" customHeight="1" x14ac:dyDescent="0.25">
      <c r="A22" s="123" t="s">
        <v>242</v>
      </c>
      <c r="B22" s="127" t="s">
        <v>204</v>
      </c>
      <c r="C22" s="343">
        <v>2786</v>
      </c>
      <c r="D22" s="343">
        <v>0</v>
      </c>
      <c r="E22" s="343">
        <v>0</v>
      </c>
      <c r="F22" s="343">
        <v>2786</v>
      </c>
      <c r="G22" s="343">
        <v>0</v>
      </c>
      <c r="H22" s="117"/>
    </row>
    <row r="23" spans="1:8" ht="16.5" customHeight="1" x14ac:dyDescent="0.25">
      <c r="A23" s="123" t="s">
        <v>243</v>
      </c>
      <c r="B23" s="131" t="s">
        <v>18</v>
      </c>
      <c r="C23" s="343">
        <v>5029</v>
      </c>
      <c r="D23" s="343">
        <v>0</v>
      </c>
      <c r="E23" s="343">
        <v>0</v>
      </c>
      <c r="F23" s="343">
        <v>5029</v>
      </c>
      <c r="G23" s="343">
        <v>0</v>
      </c>
      <c r="H23" s="117"/>
    </row>
    <row r="24" spans="1:8" ht="16.5" customHeight="1" x14ac:dyDescent="0.25">
      <c r="A24" s="123" t="s">
        <v>245</v>
      </c>
      <c r="B24" s="127" t="s">
        <v>21</v>
      </c>
      <c r="C24" s="343">
        <v>2792</v>
      </c>
      <c r="D24" s="343">
        <v>0</v>
      </c>
      <c r="E24" s="343">
        <v>0</v>
      </c>
      <c r="F24" s="343">
        <v>2792</v>
      </c>
      <c r="G24" s="343">
        <v>0</v>
      </c>
      <c r="H24" s="117"/>
    </row>
    <row r="25" spans="1:8" ht="16.5" customHeight="1" x14ac:dyDescent="0.25">
      <c r="A25" s="123" t="s">
        <v>246</v>
      </c>
      <c r="B25" s="127" t="s">
        <v>217</v>
      </c>
      <c r="C25" s="343">
        <v>458</v>
      </c>
      <c r="D25" s="343">
        <v>0</v>
      </c>
      <c r="E25" s="343">
        <v>0</v>
      </c>
      <c r="F25" s="343">
        <v>458</v>
      </c>
      <c r="G25" s="343">
        <v>0</v>
      </c>
      <c r="H25" s="117"/>
    </row>
    <row r="26" spans="1:8" ht="16.5" customHeight="1" x14ac:dyDescent="0.25">
      <c r="A26" s="123" t="s">
        <v>247</v>
      </c>
      <c r="B26" s="127" t="s">
        <v>129</v>
      </c>
      <c r="C26" s="343">
        <v>10931</v>
      </c>
      <c r="D26" s="343">
        <v>209</v>
      </c>
      <c r="E26" s="343">
        <v>0</v>
      </c>
      <c r="F26" s="343">
        <v>11140</v>
      </c>
      <c r="G26" s="343"/>
      <c r="H26" s="117"/>
    </row>
    <row r="27" spans="1:8" ht="16.5" customHeight="1" x14ac:dyDescent="0.25">
      <c r="A27" s="123" t="s">
        <v>248</v>
      </c>
      <c r="B27" s="132" t="s">
        <v>42</v>
      </c>
      <c r="C27" s="343">
        <v>6799</v>
      </c>
      <c r="D27" s="343">
        <v>0</v>
      </c>
      <c r="E27" s="343">
        <v>0</v>
      </c>
      <c r="F27" s="343">
        <v>6799</v>
      </c>
      <c r="G27" s="343">
        <v>0</v>
      </c>
      <c r="H27" s="117"/>
    </row>
    <row r="28" spans="1:8" ht="16.5" customHeight="1" x14ac:dyDescent="0.25">
      <c r="A28" s="123" t="s">
        <v>249</v>
      </c>
      <c r="B28" s="127" t="s">
        <v>19</v>
      </c>
      <c r="C28" s="343">
        <v>245</v>
      </c>
      <c r="D28" s="343">
        <v>0</v>
      </c>
      <c r="E28" s="343">
        <v>0</v>
      </c>
      <c r="F28" s="343">
        <v>245</v>
      </c>
      <c r="G28" s="343">
        <v>0</v>
      </c>
      <c r="H28" s="117"/>
    </row>
    <row r="29" spans="1:8" ht="16.5" customHeight="1" x14ac:dyDescent="0.25">
      <c r="A29" s="123" t="s">
        <v>250</v>
      </c>
      <c r="B29" s="127" t="s">
        <v>211</v>
      </c>
      <c r="C29" s="343">
        <v>9160</v>
      </c>
      <c r="D29" s="343">
        <v>480</v>
      </c>
      <c r="E29" s="343">
        <v>0</v>
      </c>
      <c r="F29" s="343">
        <v>9640</v>
      </c>
      <c r="G29" s="343">
        <v>0</v>
      </c>
      <c r="H29" s="117"/>
    </row>
    <row r="30" spans="1:8" ht="16.5" customHeight="1" x14ac:dyDescent="0.25">
      <c r="A30" s="123" t="s">
        <v>251</v>
      </c>
      <c r="B30" s="133" t="s">
        <v>112</v>
      </c>
      <c r="C30" s="343">
        <v>11369</v>
      </c>
      <c r="D30" s="343">
        <v>0</v>
      </c>
      <c r="E30" s="343">
        <v>0</v>
      </c>
      <c r="F30" s="343">
        <v>11369</v>
      </c>
      <c r="G30" s="343">
        <v>3316</v>
      </c>
      <c r="H30" s="117"/>
    </row>
    <row r="31" spans="1:8" ht="16.5" customHeight="1" x14ac:dyDescent="0.25">
      <c r="A31" s="123" t="s">
        <v>252</v>
      </c>
      <c r="B31" s="127" t="s">
        <v>210</v>
      </c>
      <c r="C31" s="343">
        <v>51248</v>
      </c>
      <c r="D31" s="343">
        <v>1407</v>
      </c>
      <c r="E31" s="343">
        <v>0</v>
      </c>
      <c r="F31" s="343">
        <v>52655</v>
      </c>
      <c r="G31" s="343">
        <v>7417</v>
      </c>
      <c r="H31" s="117"/>
    </row>
    <row r="32" spans="1:8" ht="16.5" customHeight="1" x14ac:dyDescent="0.25">
      <c r="A32" s="123" t="s">
        <v>253</v>
      </c>
      <c r="B32" s="127" t="s">
        <v>233</v>
      </c>
      <c r="C32" s="343">
        <v>1062</v>
      </c>
      <c r="D32" s="343">
        <v>0</v>
      </c>
      <c r="E32" s="343">
        <v>0</v>
      </c>
      <c r="F32" s="343">
        <v>1062</v>
      </c>
      <c r="G32" s="343">
        <v>0</v>
      </c>
      <c r="H32" s="117"/>
    </row>
    <row r="33" spans="1:8" ht="16.5" customHeight="1" x14ac:dyDescent="0.25">
      <c r="A33" s="123" t="s">
        <v>254</v>
      </c>
      <c r="B33" s="128" t="s">
        <v>6</v>
      </c>
      <c r="C33" s="343">
        <v>423</v>
      </c>
      <c r="D33" s="343">
        <v>0</v>
      </c>
      <c r="E33" s="343">
        <v>0</v>
      </c>
      <c r="F33" s="343">
        <v>423</v>
      </c>
      <c r="G33" s="343">
        <v>0</v>
      </c>
      <c r="H33" s="117"/>
    </row>
    <row r="34" spans="1:8" ht="16.5" customHeight="1" x14ac:dyDescent="0.25">
      <c r="A34" s="123" t="s">
        <v>255</v>
      </c>
      <c r="B34" s="127" t="s">
        <v>11</v>
      </c>
      <c r="C34" s="343">
        <v>2764</v>
      </c>
      <c r="D34" s="343">
        <v>70</v>
      </c>
      <c r="E34" s="343">
        <v>70</v>
      </c>
      <c r="F34" s="343">
        <v>2834</v>
      </c>
      <c r="G34" s="343">
        <v>0</v>
      </c>
      <c r="H34" s="117"/>
    </row>
    <row r="35" spans="1:8" ht="16.5" customHeight="1" x14ac:dyDescent="0.25">
      <c r="A35" s="123" t="s">
        <v>256</v>
      </c>
      <c r="B35" s="127" t="s">
        <v>120</v>
      </c>
      <c r="C35" s="343">
        <v>9341</v>
      </c>
      <c r="D35" s="343">
        <v>0</v>
      </c>
      <c r="E35" s="343">
        <v>0</v>
      </c>
      <c r="F35" s="343">
        <v>9341</v>
      </c>
      <c r="G35" s="343">
        <v>2117</v>
      </c>
      <c r="H35" s="117"/>
    </row>
    <row r="36" spans="1:8" ht="16.5" customHeight="1" x14ac:dyDescent="0.25">
      <c r="A36" s="123" t="s">
        <v>257</v>
      </c>
      <c r="B36" s="127" t="s">
        <v>86</v>
      </c>
      <c r="C36" s="343">
        <v>3033</v>
      </c>
      <c r="D36" s="343">
        <v>0</v>
      </c>
      <c r="E36" s="343">
        <v>0</v>
      </c>
      <c r="F36" s="343">
        <v>3033</v>
      </c>
      <c r="G36" s="343">
        <v>0</v>
      </c>
      <c r="H36" s="117"/>
    </row>
    <row r="37" spans="1:8" ht="16.5" customHeight="1" x14ac:dyDescent="0.25">
      <c r="A37" s="123" t="s">
        <v>258</v>
      </c>
      <c r="B37" s="127" t="s">
        <v>87</v>
      </c>
      <c r="C37" s="343">
        <v>3287</v>
      </c>
      <c r="D37" s="343">
        <v>0</v>
      </c>
      <c r="E37" s="343">
        <v>0</v>
      </c>
      <c r="F37" s="343">
        <v>3287</v>
      </c>
      <c r="G37" s="343">
        <v>0</v>
      </c>
      <c r="H37" s="117"/>
    </row>
    <row r="38" spans="1:8" ht="16.5" customHeight="1" x14ac:dyDescent="0.25">
      <c r="A38" s="123" t="s">
        <v>259</v>
      </c>
      <c r="B38" s="127" t="s">
        <v>88</v>
      </c>
      <c r="C38" s="343">
        <v>2341</v>
      </c>
      <c r="D38" s="343">
        <v>0</v>
      </c>
      <c r="E38" s="343">
        <v>0</v>
      </c>
      <c r="F38" s="343">
        <v>2341</v>
      </c>
      <c r="G38" s="343">
        <v>0</v>
      </c>
      <c r="H38" s="117"/>
    </row>
    <row r="39" spans="1:8" ht="16.5" customHeight="1" x14ac:dyDescent="0.25">
      <c r="A39" s="123" t="s">
        <v>260</v>
      </c>
      <c r="B39" s="127" t="s">
        <v>202</v>
      </c>
      <c r="C39" s="343">
        <v>2143</v>
      </c>
      <c r="D39" s="343">
        <v>0</v>
      </c>
      <c r="E39" s="343">
        <v>0</v>
      </c>
      <c r="F39" s="343">
        <v>2143</v>
      </c>
      <c r="G39" s="343">
        <v>0</v>
      </c>
      <c r="H39" s="117"/>
    </row>
    <row r="40" spans="1:8" ht="16.5" customHeight="1" x14ac:dyDescent="0.25">
      <c r="A40" s="123" t="s">
        <v>263</v>
      </c>
      <c r="B40" s="127" t="s">
        <v>194</v>
      </c>
      <c r="C40" s="343">
        <v>3201</v>
      </c>
      <c r="D40" s="343">
        <v>0</v>
      </c>
      <c r="E40" s="343">
        <v>0</v>
      </c>
      <c r="F40" s="343">
        <v>3201</v>
      </c>
      <c r="G40" s="343">
        <v>0</v>
      </c>
      <c r="H40" s="117"/>
    </row>
    <row r="41" spans="1:8" ht="16.5" customHeight="1" x14ac:dyDescent="0.25">
      <c r="A41" s="123" t="s">
        <v>264</v>
      </c>
      <c r="B41" s="134" t="s">
        <v>191</v>
      </c>
      <c r="C41" s="343">
        <v>2853</v>
      </c>
      <c r="D41" s="343">
        <v>0</v>
      </c>
      <c r="E41" s="343">
        <v>0</v>
      </c>
      <c r="F41" s="343">
        <v>2853</v>
      </c>
      <c r="G41" s="343">
        <v>0</v>
      </c>
      <c r="H41" s="117"/>
    </row>
    <row r="42" spans="1:8" ht="16.5" customHeight="1" x14ac:dyDescent="0.25">
      <c r="A42" s="123" t="s">
        <v>265</v>
      </c>
      <c r="B42" s="127" t="s">
        <v>261</v>
      </c>
      <c r="C42" s="343">
        <v>1937</v>
      </c>
      <c r="D42" s="343">
        <v>0</v>
      </c>
      <c r="E42" s="343">
        <v>0</v>
      </c>
      <c r="F42" s="343">
        <v>1937</v>
      </c>
      <c r="G42" s="343">
        <v>0</v>
      </c>
      <c r="H42" s="117"/>
    </row>
    <row r="43" spans="1:8" ht="16.5" customHeight="1" x14ac:dyDescent="0.25">
      <c r="A43" s="123" t="s">
        <v>266</v>
      </c>
      <c r="B43" s="127" t="s">
        <v>100</v>
      </c>
      <c r="C43" s="343">
        <v>2128</v>
      </c>
      <c r="D43" s="343">
        <v>0</v>
      </c>
      <c r="E43" s="343">
        <v>0</v>
      </c>
      <c r="F43" s="343">
        <v>2128</v>
      </c>
      <c r="G43" s="343">
        <v>0</v>
      </c>
      <c r="H43" s="117"/>
    </row>
    <row r="44" spans="1:8" ht="16.5" customHeight="1" x14ac:dyDescent="0.25">
      <c r="A44" s="123" t="s">
        <v>271</v>
      </c>
      <c r="B44" s="126" t="s">
        <v>269</v>
      </c>
      <c r="C44" s="343">
        <v>3812</v>
      </c>
      <c r="D44" s="343">
        <v>0</v>
      </c>
      <c r="E44" s="343">
        <v>0</v>
      </c>
      <c r="F44" s="343">
        <v>3812</v>
      </c>
      <c r="G44" s="343">
        <v>0</v>
      </c>
      <c r="H44" s="117"/>
    </row>
    <row r="45" spans="1:8" ht="16.5" customHeight="1" x14ac:dyDescent="0.25">
      <c r="A45" s="123" t="s">
        <v>272</v>
      </c>
      <c r="B45" s="135" t="s">
        <v>121</v>
      </c>
      <c r="C45" s="343">
        <v>29541</v>
      </c>
      <c r="D45" s="343">
        <v>2163</v>
      </c>
      <c r="E45" s="343">
        <v>0</v>
      </c>
      <c r="F45" s="343">
        <v>31704</v>
      </c>
      <c r="G45" s="343">
        <v>0</v>
      </c>
      <c r="H45" s="117"/>
    </row>
    <row r="46" spans="1:8" ht="16.5" customHeight="1" x14ac:dyDescent="0.25">
      <c r="A46" s="123" t="s">
        <v>274</v>
      </c>
      <c r="B46" s="128" t="s">
        <v>7</v>
      </c>
      <c r="C46" s="343">
        <v>1224</v>
      </c>
      <c r="D46" s="343">
        <v>229</v>
      </c>
      <c r="E46" s="343">
        <v>0</v>
      </c>
      <c r="F46" s="343">
        <v>1453</v>
      </c>
      <c r="G46" s="343">
        <v>0</v>
      </c>
      <c r="H46" s="117"/>
    </row>
    <row r="47" spans="1:8" ht="16.5" customHeight="1" x14ac:dyDescent="0.25">
      <c r="A47" s="123" t="s">
        <v>276</v>
      </c>
      <c r="B47" s="136" t="s">
        <v>231</v>
      </c>
      <c r="C47" s="343">
        <v>3708</v>
      </c>
      <c r="D47" s="343">
        <v>0</v>
      </c>
      <c r="E47" s="343">
        <v>0</v>
      </c>
      <c r="F47" s="343">
        <v>3708</v>
      </c>
      <c r="G47" s="343">
        <v>0</v>
      </c>
      <c r="H47" s="117"/>
    </row>
    <row r="48" spans="1:8" ht="16.5" customHeight="1" x14ac:dyDescent="0.25">
      <c r="A48" s="123" t="s">
        <v>277</v>
      </c>
      <c r="B48" s="137" t="s">
        <v>13</v>
      </c>
      <c r="C48" s="343">
        <v>16384</v>
      </c>
      <c r="D48" s="343">
        <v>900</v>
      </c>
      <c r="E48" s="343">
        <v>900</v>
      </c>
      <c r="F48" s="343">
        <v>17284</v>
      </c>
      <c r="G48" s="343">
        <v>0</v>
      </c>
      <c r="H48" s="117"/>
    </row>
    <row r="49" spans="1:8" ht="16.5" customHeight="1" x14ac:dyDescent="0.25">
      <c r="A49" s="123" t="s">
        <v>278</v>
      </c>
      <c r="B49" s="127" t="s">
        <v>197</v>
      </c>
      <c r="C49" s="343">
        <v>5211</v>
      </c>
      <c r="D49" s="343">
        <v>0</v>
      </c>
      <c r="E49" s="343">
        <v>0</v>
      </c>
      <c r="F49" s="343">
        <v>5211</v>
      </c>
      <c r="G49" s="343">
        <v>0</v>
      </c>
      <c r="H49" s="117"/>
    </row>
    <row r="50" spans="1:8" ht="16.5" customHeight="1" x14ac:dyDescent="0.25">
      <c r="A50" s="123" t="s">
        <v>280</v>
      </c>
      <c r="B50" s="127" t="s">
        <v>270</v>
      </c>
      <c r="C50" s="343">
        <v>730</v>
      </c>
      <c r="D50" s="343">
        <v>0</v>
      </c>
      <c r="E50" s="343">
        <v>0</v>
      </c>
      <c r="F50" s="343">
        <v>730</v>
      </c>
      <c r="G50" s="343"/>
      <c r="H50" s="117"/>
    </row>
    <row r="51" spans="1:8" ht="16.5" customHeight="1" x14ac:dyDescent="0.25">
      <c r="A51" s="123" t="s">
        <v>281</v>
      </c>
      <c r="B51" s="127" t="s">
        <v>108</v>
      </c>
      <c r="C51" s="343">
        <v>685</v>
      </c>
      <c r="D51" s="343">
        <v>0</v>
      </c>
      <c r="E51" s="343">
        <v>0</v>
      </c>
      <c r="F51" s="343">
        <v>685</v>
      </c>
      <c r="G51" s="343">
        <v>0</v>
      </c>
      <c r="H51" s="117"/>
    </row>
    <row r="52" spans="1:8" ht="16.5" customHeight="1" x14ac:dyDescent="0.25">
      <c r="A52" s="123" t="s">
        <v>282</v>
      </c>
      <c r="B52" s="127" t="s">
        <v>190</v>
      </c>
      <c r="C52" s="343">
        <v>3074</v>
      </c>
      <c r="D52" s="343">
        <v>0</v>
      </c>
      <c r="E52" s="343">
        <v>0</v>
      </c>
      <c r="F52" s="343">
        <v>3074</v>
      </c>
      <c r="G52" s="343">
        <v>0</v>
      </c>
      <c r="H52" s="117"/>
    </row>
    <row r="53" spans="1:8" ht="16.5" customHeight="1" x14ac:dyDescent="0.25">
      <c r="A53" s="123" t="s">
        <v>283</v>
      </c>
      <c r="B53" s="127" t="s">
        <v>94</v>
      </c>
      <c r="C53" s="343">
        <v>3540</v>
      </c>
      <c r="D53" s="343">
        <v>0</v>
      </c>
      <c r="E53" s="343">
        <v>0</v>
      </c>
      <c r="F53" s="343">
        <v>3540</v>
      </c>
      <c r="G53" s="343">
        <v>0</v>
      </c>
      <c r="H53" s="117"/>
    </row>
    <row r="54" spans="1:8" ht="16.5" customHeight="1" x14ac:dyDescent="0.25">
      <c r="A54" s="123" t="s">
        <v>284</v>
      </c>
      <c r="B54" s="127" t="s">
        <v>216</v>
      </c>
      <c r="C54" s="343">
        <v>1998</v>
      </c>
      <c r="D54" s="343">
        <v>0</v>
      </c>
      <c r="E54" s="343">
        <v>0</v>
      </c>
      <c r="F54" s="343">
        <v>1998</v>
      </c>
      <c r="G54" s="343">
        <v>0</v>
      </c>
      <c r="H54" s="117"/>
    </row>
    <row r="55" spans="1:8" ht="16.5" customHeight="1" x14ac:dyDescent="0.25">
      <c r="A55" s="123" t="s">
        <v>285</v>
      </c>
      <c r="B55" s="127" t="s">
        <v>195</v>
      </c>
      <c r="C55" s="343">
        <v>2277</v>
      </c>
      <c r="D55" s="343">
        <v>0</v>
      </c>
      <c r="E55" s="343">
        <v>0</v>
      </c>
      <c r="F55" s="343">
        <v>2277</v>
      </c>
      <c r="G55" s="343">
        <v>0</v>
      </c>
      <c r="H55" s="117"/>
    </row>
    <row r="56" spans="1:8" ht="16.5" customHeight="1" x14ac:dyDescent="0.25">
      <c r="A56" s="123" t="s">
        <v>286</v>
      </c>
      <c r="B56" s="127" t="s">
        <v>198</v>
      </c>
      <c r="C56" s="343">
        <v>1863</v>
      </c>
      <c r="D56" s="343">
        <v>0</v>
      </c>
      <c r="E56" s="343">
        <v>0</v>
      </c>
      <c r="F56" s="343">
        <v>1863</v>
      </c>
      <c r="G56" s="343">
        <v>0</v>
      </c>
      <c r="H56" s="117"/>
    </row>
    <row r="57" spans="1:8" ht="16.5" customHeight="1" x14ac:dyDescent="0.25">
      <c r="A57" s="123" t="s">
        <v>291</v>
      </c>
      <c r="B57" s="127" t="s">
        <v>203</v>
      </c>
      <c r="C57" s="343">
        <v>2055</v>
      </c>
      <c r="D57" s="343">
        <v>0</v>
      </c>
      <c r="E57" s="343">
        <v>0</v>
      </c>
      <c r="F57" s="343">
        <v>2055</v>
      </c>
      <c r="G57" s="343">
        <v>0</v>
      </c>
      <c r="H57" s="117"/>
    </row>
    <row r="58" spans="1:8" ht="16.5" customHeight="1" x14ac:dyDescent="0.25">
      <c r="A58" s="123" t="s">
        <v>292</v>
      </c>
      <c r="B58" s="127" t="s">
        <v>208</v>
      </c>
      <c r="C58" s="343">
        <v>2025</v>
      </c>
      <c r="D58" s="343">
        <v>0</v>
      </c>
      <c r="E58" s="343">
        <v>0</v>
      </c>
      <c r="F58" s="343">
        <v>2025</v>
      </c>
      <c r="G58" s="343">
        <v>0</v>
      </c>
      <c r="H58" s="117"/>
    </row>
    <row r="59" spans="1:8" ht="16.5" customHeight="1" x14ac:dyDescent="0.25">
      <c r="A59" s="123" t="s">
        <v>293</v>
      </c>
      <c r="B59" s="127" t="s">
        <v>212</v>
      </c>
      <c r="C59" s="343">
        <v>1644</v>
      </c>
      <c r="D59" s="343">
        <v>0</v>
      </c>
      <c r="E59" s="343">
        <v>0</v>
      </c>
      <c r="F59" s="343">
        <v>1644</v>
      </c>
      <c r="G59" s="343">
        <v>0</v>
      </c>
      <c r="H59" s="117"/>
    </row>
    <row r="60" spans="1:8" ht="16.5" customHeight="1" x14ac:dyDescent="0.25">
      <c r="A60" s="123" t="s">
        <v>294</v>
      </c>
      <c r="B60" s="126" t="s">
        <v>288</v>
      </c>
      <c r="C60" s="343">
        <v>390</v>
      </c>
      <c r="D60" s="343">
        <v>0</v>
      </c>
      <c r="E60" s="343">
        <v>0</v>
      </c>
      <c r="F60" s="343">
        <v>390</v>
      </c>
      <c r="G60" s="343">
        <v>0</v>
      </c>
      <c r="H60" s="117"/>
    </row>
    <row r="61" spans="1:8" ht="16.5" customHeight="1" x14ac:dyDescent="0.25">
      <c r="A61" s="123" t="s">
        <v>295</v>
      </c>
      <c r="B61" s="127" t="s">
        <v>10</v>
      </c>
      <c r="C61" s="343">
        <v>20536</v>
      </c>
      <c r="D61" s="343">
        <v>1136</v>
      </c>
      <c r="E61" s="343">
        <v>400</v>
      </c>
      <c r="F61" s="343">
        <v>21672</v>
      </c>
      <c r="G61" s="343">
        <v>0</v>
      </c>
      <c r="H61" s="117"/>
    </row>
    <row r="62" spans="1:8" ht="16.5" customHeight="1" x14ac:dyDescent="0.25">
      <c r="A62" s="123" t="s">
        <v>296</v>
      </c>
      <c r="B62" s="124" t="s">
        <v>287</v>
      </c>
      <c r="C62" s="343">
        <v>4500</v>
      </c>
      <c r="D62" s="343">
        <v>0</v>
      </c>
      <c r="E62" s="343">
        <v>0</v>
      </c>
      <c r="F62" s="343">
        <v>4500</v>
      </c>
      <c r="G62" s="343">
        <v>0</v>
      </c>
      <c r="H62" s="117"/>
    </row>
    <row r="63" spans="1:8" ht="16.5" customHeight="1" x14ac:dyDescent="0.25">
      <c r="A63" s="123" t="s">
        <v>297</v>
      </c>
      <c r="B63" s="138" t="s">
        <v>199</v>
      </c>
      <c r="C63" s="343">
        <v>2209</v>
      </c>
      <c r="D63" s="343">
        <v>0</v>
      </c>
      <c r="E63" s="343">
        <v>0</v>
      </c>
      <c r="F63" s="343">
        <v>2209</v>
      </c>
      <c r="G63" s="343">
        <v>0</v>
      </c>
      <c r="H63" s="117"/>
    </row>
    <row r="64" spans="1:8" ht="16.5" customHeight="1" x14ac:dyDescent="0.25">
      <c r="A64" s="123" t="s">
        <v>298</v>
      </c>
      <c r="B64" s="127" t="s">
        <v>27</v>
      </c>
      <c r="C64" s="343">
        <v>8033</v>
      </c>
      <c r="D64" s="343">
        <v>0</v>
      </c>
      <c r="E64" s="343">
        <v>0</v>
      </c>
      <c r="F64" s="343">
        <v>8033</v>
      </c>
      <c r="G64" s="343">
        <v>36</v>
      </c>
      <c r="H64" s="117"/>
    </row>
    <row r="65" spans="1:8" ht="16.5" customHeight="1" x14ac:dyDescent="0.25">
      <c r="A65" s="123" t="s">
        <v>299</v>
      </c>
      <c r="B65" s="127" t="s">
        <v>28</v>
      </c>
      <c r="C65" s="343">
        <v>11409</v>
      </c>
      <c r="D65" s="343">
        <v>206</v>
      </c>
      <c r="E65" s="343">
        <v>0</v>
      </c>
      <c r="F65" s="343">
        <v>11615</v>
      </c>
      <c r="G65" s="343">
        <v>0</v>
      </c>
      <c r="H65" s="117"/>
    </row>
    <row r="66" spans="1:8" ht="16.5" customHeight="1" x14ac:dyDescent="0.25">
      <c r="A66" s="123" t="s">
        <v>300</v>
      </c>
      <c r="B66" s="127" t="s">
        <v>55</v>
      </c>
      <c r="C66" s="343">
        <v>4802</v>
      </c>
      <c r="D66" s="343">
        <v>0</v>
      </c>
      <c r="E66" s="343">
        <v>0</v>
      </c>
      <c r="F66" s="343">
        <v>4802</v>
      </c>
      <c r="G66" s="343">
        <v>0</v>
      </c>
      <c r="H66" s="117"/>
    </row>
    <row r="67" spans="1:8" ht="16.5" customHeight="1" x14ac:dyDescent="0.25">
      <c r="A67" s="123" t="s">
        <v>301</v>
      </c>
      <c r="B67" s="127" t="s">
        <v>49</v>
      </c>
      <c r="C67" s="343">
        <v>25911</v>
      </c>
      <c r="D67" s="343">
        <v>509</v>
      </c>
      <c r="E67" s="343">
        <v>52</v>
      </c>
      <c r="F67" s="343">
        <v>26420</v>
      </c>
      <c r="G67" s="343">
        <v>5507</v>
      </c>
      <c r="H67" s="117"/>
    </row>
    <row r="68" spans="1:8" ht="16.5" customHeight="1" x14ac:dyDescent="0.25">
      <c r="A68" s="123" t="s">
        <v>302</v>
      </c>
      <c r="B68" s="127" t="s">
        <v>50</v>
      </c>
      <c r="C68" s="343">
        <v>26551</v>
      </c>
      <c r="D68" s="343">
        <v>145</v>
      </c>
      <c r="E68" s="343">
        <v>145</v>
      </c>
      <c r="F68" s="343">
        <v>26696</v>
      </c>
      <c r="G68" s="343">
        <v>0</v>
      </c>
      <c r="H68" s="117"/>
    </row>
    <row r="69" spans="1:8" ht="16.5" customHeight="1" x14ac:dyDescent="0.25">
      <c r="A69" s="123" t="s">
        <v>303</v>
      </c>
      <c r="B69" s="127" t="s">
        <v>237</v>
      </c>
      <c r="C69" s="343">
        <v>2686</v>
      </c>
      <c r="D69" s="343">
        <v>0</v>
      </c>
      <c r="E69" s="343">
        <v>0</v>
      </c>
      <c r="F69" s="343">
        <v>2686</v>
      </c>
      <c r="G69" s="343">
        <v>0</v>
      </c>
      <c r="H69" s="117"/>
    </row>
    <row r="70" spans="1:8" ht="16.5" customHeight="1" x14ac:dyDescent="0.25">
      <c r="A70" s="123" t="s">
        <v>304</v>
      </c>
      <c r="B70" s="127" t="s">
        <v>229</v>
      </c>
      <c r="C70" s="343">
        <v>8288</v>
      </c>
      <c r="D70" s="343">
        <v>0</v>
      </c>
      <c r="E70" s="343">
        <v>0</v>
      </c>
      <c r="F70" s="343">
        <v>8288</v>
      </c>
      <c r="G70" s="343">
        <v>0</v>
      </c>
      <c r="H70" s="117"/>
    </row>
    <row r="71" spans="1:8" ht="16.5" customHeight="1" x14ac:dyDescent="0.25">
      <c r="A71" s="123" t="s">
        <v>305</v>
      </c>
      <c r="B71" s="127" t="s">
        <v>51</v>
      </c>
      <c r="C71" s="343">
        <v>9429</v>
      </c>
      <c r="D71" s="343">
        <v>0</v>
      </c>
      <c r="E71" s="343">
        <v>0</v>
      </c>
      <c r="F71" s="343">
        <v>9429</v>
      </c>
      <c r="G71" s="343">
        <v>0</v>
      </c>
      <c r="H71" s="117"/>
    </row>
    <row r="72" spans="1:8" ht="16.5" customHeight="1" x14ac:dyDescent="0.25">
      <c r="A72" s="123" t="s">
        <v>306</v>
      </c>
      <c r="B72" s="127" t="s">
        <v>46</v>
      </c>
      <c r="C72" s="343">
        <v>19477</v>
      </c>
      <c r="D72" s="343">
        <v>35</v>
      </c>
      <c r="E72" s="343">
        <v>0</v>
      </c>
      <c r="F72" s="343">
        <v>19512</v>
      </c>
      <c r="G72" s="343">
        <v>0</v>
      </c>
      <c r="H72" s="117"/>
    </row>
    <row r="73" spans="1:8" ht="16.5" customHeight="1" x14ac:dyDescent="0.25">
      <c r="A73" s="123" t="s">
        <v>307</v>
      </c>
      <c r="B73" s="127" t="s">
        <v>47</v>
      </c>
      <c r="C73" s="343">
        <v>16627</v>
      </c>
      <c r="D73" s="343">
        <v>0</v>
      </c>
      <c r="E73" s="343">
        <v>0</v>
      </c>
      <c r="F73" s="343">
        <v>16627</v>
      </c>
      <c r="G73" s="343">
        <v>4900</v>
      </c>
      <c r="H73" s="117"/>
    </row>
    <row r="74" spans="1:8" ht="16.5" customHeight="1" x14ac:dyDescent="0.25">
      <c r="A74" s="123" t="s">
        <v>308</v>
      </c>
      <c r="B74" s="129" t="s">
        <v>224</v>
      </c>
      <c r="C74" s="343">
        <v>2569</v>
      </c>
      <c r="D74" s="343">
        <v>0</v>
      </c>
      <c r="E74" s="343">
        <v>0</v>
      </c>
      <c r="F74" s="343">
        <v>2569</v>
      </c>
      <c r="G74" s="343">
        <v>0</v>
      </c>
      <c r="H74" s="117"/>
    </row>
    <row r="75" spans="1:8" ht="16.5" customHeight="1" x14ac:dyDescent="0.25">
      <c r="A75" s="123" t="s">
        <v>309</v>
      </c>
      <c r="B75" s="127" t="s">
        <v>56</v>
      </c>
      <c r="C75" s="343">
        <v>8632</v>
      </c>
      <c r="D75" s="343">
        <v>158</v>
      </c>
      <c r="E75" s="343">
        <v>0</v>
      </c>
      <c r="F75" s="343">
        <v>8790</v>
      </c>
      <c r="G75" s="343">
        <v>0</v>
      </c>
      <c r="H75" s="117"/>
    </row>
    <row r="76" spans="1:8" ht="16.5" customHeight="1" x14ac:dyDescent="0.25">
      <c r="A76" s="123" t="s">
        <v>310</v>
      </c>
      <c r="B76" s="127" t="s">
        <v>206</v>
      </c>
      <c r="C76" s="343">
        <v>3702</v>
      </c>
      <c r="D76" s="343">
        <v>0</v>
      </c>
      <c r="E76" s="343">
        <v>0</v>
      </c>
      <c r="F76" s="343">
        <v>3702</v>
      </c>
      <c r="G76" s="343">
        <v>0</v>
      </c>
      <c r="H76" s="117"/>
    </row>
    <row r="77" spans="1:8" ht="16.5" customHeight="1" x14ac:dyDescent="0.25">
      <c r="A77" s="123" t="s">
        <v>311</v>
      </c>
      <c r="B77" s="127" t="s">
        <v>109</v>
      </c>
      <c r="C77" s="343">
        <v>2889</v>
      </c>
      <c r="D77" s="343">
        <v>0</v>
      </c>
      <c r="E77" s="343">
        <v>0</v>
      </c>
      <c r="F77" s="343">
        <v>2889</v>
      </c>
      <c r="G77" s="343">
        <v>0</v>
      </c>
      <c r="H77" s="117"/>
    </row>
    <row r="78" spans="1:8" ht="16.5" customHeight="1" x14ac:dyDescent="0.25">
      <c r="A78" s="123" t="s">
        <v>312</v>
      </c>
      <c r="B78" s="139" t="s">
        <v>193</v>
      </c>
      <c r="C78" s="343">
        <v>5374</v>
      </c>
      <c r="D78" s="343">
        <v>0</v>
      </c>
      <c r="E78" s="343">
        <v>0</v>
      </c>
      <c r="F78" s="343">
        <v>5374</v>
      </c>
      <c r="G78" s="343">
        <v>0</v>
      </c>
      <c r="H78" s="117"/>
    </row>
    <row r="79" spans="1:8" ht="16.5" customHeight="1" x14ac:dyDescent="0.25">
      <c r="A79" s="123" t="s">
        <v>313</v>
      </c>
      <c r="B79" s="127" t="s">
        <v>26</v>
      </c>
      <c r="C79" s="343">
        <v>12294</v>
      </c>
      <c r="D79" s="343">
        <v>0</v>
      </c>
      <c r="E79" s="343">
        <v>0</v>
      </c>
      <c r="F79" s="343">
        <v>12294</v>
      </c>
      <c r="G79" s="343">
        <v>2988</v>
      </c>
      <c r="H79" s="117"/>
    </row>
    <row r="80" spans="1:8" ht="16.5" customHeight="1" x14ac:dyDescent="0.25">
      <c r="A80" s="123" t="s">
        <v>314</v>
      </c>
      <c r="B80" s="127" t="s">
        <v>218</v>
      </c>
      <c r="C80" s="343">
        <v>17519</v>
      </c>
      <c r="D80" s="343">
        <v>1201</v>
      </c>
      <c r="E80" s="343">
        <v>13</v>
      </c>
      <c r="F80" s="343">
        <v>18720</v>
      </c>
      <c r="G80" s="343">
        <v>0</v>
      </c>
      <c r="H80" s="117"/>
    </row>
    <row r="81" spans="1:8" ht="16.5" customHeight="1" x14ac:dyDescent="0.25">
      <c r="A81" s="123" t="s">
        <v>315</v>
      </c>
      <c r="B81" s="129" t="s">
        <v>238</v>
      </c>
      <c r="C81" s="343">
        <v>654</v>
      </c>
      <c r="D81" s="343">
        <v>0</v>
      </c>
      <c r="E81" s="343">
        <v>0</v>
      </c>
      <c r="F81" s="343">
        <v>654</v>
      </c>
      <c r="G81" s="343">
        <v>0</v>
      </c>
      <c r="H81" s="117"/>
    </row>
    <row r="82" spans="1:8" ht="16.5" customHeight="1" x14ac:dyDescent="0.25">
      <c r="A82" s="123" t="s">
        <v>316</v>
      </c>
      <c r="B82" s="140" t="s">
        <v>318</v>
      </c>
      <c r="C82" s="343">
        <v>400</v>
      </c>
      <c r="D82" s="343">
        <v>0</v>
      </c>
      <c r="E82" s="343">
        <v>0</v>
      </c>
      <c r="F82" s="343">
        <v>400</v>
      </c>
      <c r="G82" s="343">
        <v>0</v>
      </c>
      <c r="H82" s="117"/>
    </row>
    <row r="83" spans="1:8" ht="16.5" customHeight="1" x14ac:dyDescent="0.25">
      <c r="A83" s="123" t="s">
        <v>317</v>
      </c>
      <c r="B83" s="141" t="s">
        <v>275</v>
      </c>
      <c r="C83" s="343">
        <v>300</v>
      </c>
      <c r="D83" s="343">
        <v>0</v>
      </c>
      <c r="E83" s="343">
        <v>0</v>
      </c>
      <c r="F83" s="343">
        <v>300</v>
      </c>
      <c r="G83" s="343">
        <v>0</v>
      </c>
      <c r="H83" s="117"/>
    </row>
    <row r="84" spans="1:8" ht="16.5" customHeight="1" x14ac:dyDescent="0.25">
      <c r="A84" s="123" t="s">
        <v>319</v>
      </c>
      <c r="B84" s="127" t="s">
        <v>81</v>
      </c>
      <c r="C84" s="343">
        <v>580</v>
      </c>
      <c r="D84" s="343">
        <v>0</v>
      </c>
      <c r="E84" s="343">
        <v>0</v>
      </c>
      <c r="F84" s="343">
        <v>580</v>
      </c>
      <c r="G84" s="343">
        <v>0</v>
      </c>
      <c r="H84" s="117"/>
    </row>
    <row r="85" spans="1:8" ht="16.5" customHeight="1" x14ac:dyDescent="0.25">
      <c r="A85" s="123" t="s">
        <v>320</v>
      </c>
      <c r="B85" s="128" t="s">
        <v>82</v>
      </c>
      <c r="C85" s="343">
        <v>1228</v>
      </c>
      <c r="D85" s="343">
        <v>0</v>
      </c>
      <c r="E85" s="343">
        <v>0</v>
      </c>
      <c r="F85" s="343">
        <v>1228</v>
      </c>
      <c r="G85" s="343">
        <v>0</v>
      </c>
      <c r="H85" s="117"/>
    </row>
    <row r="86" spans="1:8" ht="16.5" customHeight="1" x14ac:dyDescent="0.25">
      <c r="A86" s="123" t="s">
        <v>321</v>
      </c>
      <c r="B86" s="141" t="s">
        <v>273</v>
      </c>
      <c r="C86" s="343">
        <v>520</v>
      </c>
      <c r="D86" s="343">
        <v>0</v>
      </c>
      <c r="E86" s="343">
        <v>0</v>
      </c>
      <c r="F86" s="343">
        <v>520</v>
      </c>
      <c r="G86" s="343">
        <v>0</v>
      </c>
      <c r="H86" s="117"/>
    </row>
    <row r="87" spans="1:8" ht="16.5" customHeight="1" x14ac:dyDescent="0.25">
      <c r="A87" s="123" t="s">
        <v>322</v>
      </c>
      <c r="B87" s="142" t="s">
        <v>332</v>
      </c>
      <c r="C87" s="343">
        <v>30</v>
      </c>
      <c r="D87" s="343">
        <v>0</v>
      </c>
      <c r="E87" s="343">
        <v>0</v>
      </c>
      <c r="F87" s="343">
        <v>30</v>
      </c>
      <c r="G87" s="343">
        <v>0</v>
      </c>
      <c r="H87" s="117"/>
    </row>
    <row r="88" spans="1:8" ht="16.5" customHeight="1" x14ac:dyDescent="0.25">
      <c r="A88" s="123" t="s">
        <v>323</v>
      </c>
      <c r="B88" s="127" t="s">
        <v>72</v>
      </c>
      <c r="C88" s="343">
        <v>250</v>
      </c>
      <c r="D88" s="343">
        <v>0</v>
      </c>
      <c r="E88" s="343">
        <v>0</v>
      </c>
      <c r="F88" s="343">
        <v>250</v>
      </c>
      <c r="G88" s="343">
        <v>0</v>
      </c>
      <c r="H88" s="117"/>
    </row>
    <row r="89" spans="1:8" ht="16.5" customHeight="1" x14ac:dyDescent="0.25">
      <c r="A89" s="123" t="s">
        <v>324</v>
      </c>
      <c r="B89" s="127" t="s">
        <v>244</v>
      </c>
      <c r="C89" s="343">
        <v>30</v>
      </c>
      <c r="D89" s="343">
        <v>0</v>
      </c>
      <c r="E89" s="343">
        <v>0</v>
      </c>
      <c r="F89" s="343">
        <v>30</v>
      </c>
      <c r="G89" s="343">
        <v>0</v>
      </c>
      <c r="H89" s="117"/>
    </row>
    <row r="90" spans="1:8" ht="16.5" customHeight="1" x14ac:dyDescent="0.25">
      <c r="A90" s="123" t="s">
        <v>325</v>
      </c>
      <c r="B90" s="127" t="s">
        <v>80</v>
      </c>
      <c r="C90" s="343">
        <v>450</v>
      </c>
      <c r="D90" s="343">
        <v>0</v>
      </c>
      <c r="E90" s="343">
        <v>0</v>
      </c>
      <c r="F90" s="343">
        <v>450</v>
      </c>
      <c r="G90" s="343">
        <v>0</v>
      </c>
      <c r="H90" s="117"/>
    </row>
    <row r="91" spans="1:8" ht="16.5" customHeight="1" x14ac:dyDescent="0.25">
      <c r="A91" s="123" t="s">
        <v>326</v>
      </c>
      <c r="B91" s="127" t="s">
        <v>334</v>
      </c>
      <c r="C91" s="343">
        <v>10</v>
      </c>
      <c r="D91" s="343">
        <v>0</v>
      </c>
      <c r="E91" s="343">
        <v>0</v>
      </c>
      <c r="F91" s="343">
        <v>10</v>
      </c>
      <c r="G91" s="343">
        <v>0</v>
      </c>
      <c r="H91" s="117"/>
    </row>
    <row r="92" spans="1:8" ht="16.5" customHeight="1" x14ac:dyDescent="0.25">
      <c r="A92" s="123" t="s">
        <v>327</v>
      </c>
      <c r="B92" s="127" t="s">
        <v>279</v>
      </c>
      <c r="C92" s="343">
        <v>1148</v>
      </c>
      <c r="D92" s="343">
        <v>0</v>
      </c>
      <c r="E92" s="343">
        <v>0</v>
      </c>
      <c r="F92" s="343">
        <v>1148</v>
      </c>
      <c r="G92" s="343">
        <v>1148</v>
      </c>
      <c r="H92" s="117"/>
    </row>
    <row r="93" spans="1:8" ht="16.5" customHeight="1" x14ac:dyDescent="0.25">
      <c r="A93" s="123" t="s">
        <v>328</v>
      </c>
      <c r="B93" s="127" t="s">
        <v>230</v>
      </c>
      <c r="C93" s="343">
        <v>28</v>
      </c>
      <c r="D93" s="343">
        <v>0</v>
      </c>
      <c r="E93" s="343">
        <v>0</v>
      </c>
      <c r="F93" s="343">
        <v>28</v>
      </c>
      <c r="G93" s="343">
        <v>0</v>
      </c>
      <c r="H93" s="117"/>
    </row>
    <row r="94" spans="1:8" ht="16.5" customHeight="1" x14ac:dyDescent="0.25">
      <c r="A94" s="123" t="s">
        <v>329</v>
      </c>
      <c r="B94" s="127" t="s">
        <v>213</v>
      </c>
      <c r="C94" s="343">
        <v>2320</v>
      </c>
      <c r="D94" s="343">
        <v>0</v>
      </c>
      <c r="E94" s="343">
        <v>0</v>
      </c>
      <c r="F94" s="343">
        <v>2320</v>
      </c>
      <c r="G94" s="343">
        <v>0</v>
      </c>
      <c r="H94" s="117"/>
    </row>
    <row r="95" spans="1:8" ht="16.5" customHeight="1" x14ac:dyDescent="0.25">
      <c r="A95" s="123" t="s">
        <v>330</v>
      </c>
      <c r="B95" s="128" t="s">
        <v>289</v>
      </c>
      <c r="C95" s="343">
        <v>35</v>
      </c>
      <c r="D95" s="343">
        <v>0</v>
      </c>
      <c r="E95" s="343">
        <v>0</v>
      </c>
      <c r="F95" s="343">
        <v>35</v>
      </c>
      <c r="G95" s="343">
        <v>0</v>
      </c>
      <c r="H95" s="117"/>
    </row>
    <row r="96" spans="1:8" ht="16.5" customHeight="1" x14ac:dyDescent="0.25">
      <c r="A96" s="123" t="s">
        <v>331</v>
      </c>
      <c r="B96" s="127" t="s">
        <v>220</v>
      </c>
      <c r="C96" s="343">
        <v>10</v>
      </c>
      <c r="D96" s="343">
        <v>0</v>
      </c>
      <c r="E96" s="343">
        <v>0</v>
      </c>
      <c r="F96" s="343">
        <v>10</v>
      </c>
      <c r="G96" s="343">
        <v>0</v>
      </c>
      <c r="H96" s="117"/>
    </row>
    <row r="97" spans="1:8" ht="16.5" customHeight="1" x14ac:dyDescent="0.25">
      <c r="A97" s="123" t="s">
        <v>333</v>
      </c>
      <c r="B97" s="127" t="s">
        <v>262</v>
      </c>
      <c r="C97" s="343">
        <v>1750</v>
      </c>
      <c r="D97" s="343">
        <v>0</v>
      </c>
      <c r="E97" s="343">
        <v>0</v>
      </c>
      <c r="F97" s="343">
        <v>1750</v>
      </c>
      <c r="G97" s="343">
        <v>0</v>
      </c>
      <c r="H97" s="117"/>
    </row>
    <row r="98" spans="1:8" x14ac:dyDescent="0.25">
      <c r="A98" s="160"/>
      <c r="B98" s="144" t="s">
        <v>394</v>
      </c>
      <c r="C98" s="343">
        <v>553774</v>
      </c>
      <c r="D98" s="343">
        <v>10254</v>
      </c>
      <c r="E98" s="343">
        <v>1580</v>
      </c>
      <c r="F98" s="343">
        <v>564028</v>
      </c>
      <c r="G98" s="343">
        <v>30512</v>
      </c>
      <c r="H98" s="117"/>
    </row>
    <row r="99" spans="1:8" x14ac:dyDescent="0.25">
      <c r="A99" s="160"/>
      <c r="B99" s="144" t="s">
        <v>393</v>
      </c>
      <c r="C99" s="343"/>
      <c r="D99" s="343"/>
      <c r="E99" s="343"/>
      <c r="F99" s="343">
        <v>12900</v>
      </c>
      <c r="G99" s="343"/>
      <c r="H99" s="117"/>
    </row>
    <row r="100" spans="1:8" x14ac:dyDescent="0.25">
      <c r="A100" s="160"/>
      <c r="B100" s="160" t="s">
        <v>645</v>
      </c>
      <c r="C100" s="343">
        <f>C98+C99</f>
        <v>553774</v>
      </c>
      <c r="D100" s="343">
        <f t="shared" ref="D100:G100" si="0">D98+D99</f>
        <v>10254</v>
      </c>
      <c r="E100" s="343">
        <f t="shared" si="0"/>
        <v>1580</v>
      </c>
      <c r="F100" s="343">
        <f t="shared" si="0"/>
        <v>576928</v>
      </c>
      <c r="G100" s="343">
        <f t="shared" si="0"/>
        <v>30512</v>
      </c>
      <c r="H100" s="117"/>
    </row>
    <row r="101" spans="1:8" s="149" customFormat="1" x14ac:dyDescent="0.25">
      <c r="A101" s="145"/>
      <c r="B101" s="146"/>
      <c r="C101" s="147"/>
      <c r="D101" s="148"/>
      <c r="E101" s="148"/>
      <c r="F101" s="148"/>
      <c r="G101" s="148"/>
      <c r="H101" s="148"/>
    </row>
    <row r="102" spans="1:8" x14ac:dyDescent="0.25">
      <c r="A102" s="117"/>
      <c r="B102" s="117"/>
    </row>
    <row r="103" spans="1:8" x14ac:dyDescent="0.25">
      <c r="A103" s="117"/>
      <c r="B103" s="117" t="s">
        <v>650</v>
      </c>
    </row>
    <row r="104" spans="1:8" ht="15" customHeight="1" x14ac:dyDescent="0.25">
      <c r="A104" s="385"/>
      <c r="B104" s="385" t="s">
        <v>136</v>
      </c>
      <c r="C104" s="387" t="s">
        <v>116</v>
      </c>
      <c r="D104" s="388"/>
      <c r="E104" s="389"/>
    </row>
    <row r="105" spans="1:8" ht="25.5" customHeight="1" x14ac:dyDescent="0.25">
      <c r="A105" s="386"/>
      <c r="B105" s="386"/>
      <c r="C105" s="122" t="s">
        <v>646</v>
      </c>
      <c r="D105" s="119" t="s">
        <v>188</v>
      </c>
      <c r="E105" s="119" t="s">
        <v>189</v>
      </c>
    </row>
    <row r="106" spans="1:8" x14ac:dyDescent="0.25">
      <c r="A106" s="157">
        <v>1</v>
      </c>
      <c r="B106" s="157" t="s">
        <v>20</v>
      </c>
      <c r="C106" s="344">
        <v>1000</v>
      </c>
      <c r="D106" s="343"/>
      <c r="E106" s="343">
        <v>1000</v>
      </c>
      <c r="H106" s="117"/>
    </row>
    <row r="107" spans="1:8" x14ac:dyDescent="0.25">
      <c r="A107" s="157">
        <v>2</v>
      </c>
      <c r="B107" s="157" t="s">
        <v>200</v>
      </c>
      <c r="C107" s="344">
        <v>31</v>
      </c>
      <c r="D107" s="343"/>
      <c r="E107" s="343">
        <v>31</v>
      </c>
      <c r="H107" s="117"/>
    </row>
    <row r="108" spans="1:8" x14ac:dyDescent="0.25">
      <c r="A108" s="157">
        <v>3</v>
      </c>
      <c r="B108" s="157" t="s">
        <v>11</v>
      </c>
      <c r="C108" s="344">
        <v>2764</v>
      </c>
      <c r="D108" s="343">
        <v>70</v>
      </c>
      <c r="E108" s="343">
        <v>2834</v>
      </c>
      <c r="H108" s="117"/>
    </row>
    <row r="109" spans="1:8" x14ac:dyDescent="0.25">
      <c r="A109" s="157">
        <v>4</v>
      </c>
      <c r="B109" s="157" t="s">
        <v>201</v>
      </c>
      <c r="C109" s="344">
        <v>3166</v>
      </c>
      <c r="D109" s="343"/>
      <c r="E109" s="343">
        <v>3166</v>
      </c>
      <c r="H109" s="117"/>
    </row>
    <row r="110" spans="1:8" x14ac:dyDescent="0.25">
      <c r="A110" s="157">
        <v>5</v>
      </c>
      <c r="B110" s="157" t="s">
        <v>129</v>
      </c>
      <c r="C110" s="344">
        <v>640</v>
      </c>
      <c r="D110" s="343"/>
      <c r="E110" s="343">
        <v>640</v>
      </c>
      <c r="H110" s="117"/>
    </row>
    <row r="111" spans="1:8" x14ac:dyDescent="0.25">
      <c r="A111" s="157">
        <v>6</v>
      </c>
      <c r="B111" s="157" t="s">
        <v>210</v>
      </c>
      <c r="C111" s="344">
        <v>295</v>
      </c>
      <c r="D111" s="343"/>
      <c r="E111" s="343">
        <v>295</v>
      </c>
      <c r="H111" s="117"/>
    </row>
    <row r="112" spans="1:8" x14ac:dyDescent="0.25">
      <c r="A112" s="157">
        <v>7</v>
      </c>
      <c r="B112" s="157" t="s">
        <v>46</v>
      </c>
      <c r="C112" s="344">
        <v>649</v>
      </c>
      <c r="D112" s="343"/>
      <c r="E112" s="343">
        <v>649</v>
      </c>
      <c r="H112" s="117"/>
    </row>
    <row r="113" spans="1:8" x14ac:dyDescent="0.25">
      <c r="A113" s="157">
        <v>8</v>
      </c>
      <c r="B113" s="157" t="s">
        <v>49</v>
      </c>
      <c r="C113" s="344">
        <v>671</v>
      </c>
      <c r="D113" s="343">
        <v>52</v>
      </c>
      <c r="E113" s="343">
        <v>723</v>
      </c>
      <c r="H113" s="117"/>
    </row>
    <row r="114" spans="1:8" x14ac:dyDescent="0.25">
      <c r="A114" s="157">
        <v>9</v>
      </c>
      <c r="B114" s="157" t="s">
        <v>50</v>
      </c>
      <c r="C114" s="344">
        <v>737</v>
      </c>
      <c r="D114" s="343">
        <v>145</v>
      </c>
      <c r="E114" s="343">
        <v>882</v>
      </c>
      <c r="H114" s="117"/>
    </row>
    <row r="115" spans="1:8" x14ac:dyDescent="0.25">
      <c r="A115" s="157">
        <v>10</v>
      </c>
      <c r="B115" s="157" t="s">
        <v>218</v>
      </c>
      <c r="C115" s="344">
        <v>3993</v>
      </c>
      <c r="D115" s="343">
        <v>13</v>
      </c>
      <c r="E115" s="343">
        <v>4006</v>
      </c>
      <c r="H115" s="117"/>
    </row>
    <row r="116" spans="1:8" x14ac:dyDescent="0.25">
      <c r="A116" s="157">
        <v>11</v>
      </c>
      <c r="B116" s="157" t="s">
        <v>10</v>
      </c>
      <c r="C116" s="344">
        <v>202</v>
      </c>
      <c r="D116" s="343">
        <v>400</v>
      </c>
      <c r="E116" s="343">
        <v>602</v>
      </c>
      <c r="H116" s="117"/>
    </row>
    <row r="117" spans="1:8" x14ac:dyDescent="0.25">
      <c r="A117" s="157">
        <v>12</v>
      </c>
      <c r="B117" s="157" t="s">
        <v>121</v>
      </c>
      <c r="C117" s="344">
        <v>19</v>
      </c>
      <c r="D117" s="343"/>
      <c r="E117" s="343">
        <v>19</v>
      </c>
      <c r="H117" s="117"/>
    </row>
    <row r="118" spans="1:8" x14ac:dyDescent="0.25">
      <c r="A118" s="157">
        <v>13</v>
      </c>
      <c r="B118" s="157" t="s">
        <v>153</v>
      </c>
      <c r="C118" s="344">
        <v>16384</v>
      </c>
      <c r="D118" s="343">
        <v>900</v>
      </c>
      <c r="E118" s="343">
        <v>17284</v>
      </c>
      <c r="H118" s="117"/>
    </row>
    <row r="119" spans="1:8" x14ac:dyDescent="0.25">
      <c r="A119" s="157"/>
      <c r="B119" s="157" t="s">
        <v>647</v>
      </c>
      <c r="C119" s="344">
        <v>30551</v>
      </c>
      <c r="D119" s="343">
        <v>1580</v>
      </c>
      <c r="E119" s="343">
        <v>32131</v>
      </c>
    </row>
    <row r="120" spans="1:8" x14ac:dyDescent="0.25">
      <c r="A120" s="157"/>
      <c r="B120" s="160" t="s">
        <v>393</v>
      </c>
      <c r="C120" s="344"/>
      <c r="D120" s="343"/>
      <c r="E120" s="343">
        <v>778</v>
      </c>
    </row>
    <row r="121" spans="1:8" x14ac:dyDescent="0.25">
      <c r="A121" s="157"/>
      <c r="B121" s="160" t="s">
        <v>645</v>
      </c>
      <c r="C121" s="344">
        <f>C119+C120</f>
        <v>30551</v>
      </c>
      <c r="D121" s="344">
        <f>D119+D120</f>
        <v>1580</v>
      </c>
      <c r="E121" s="343">
        <f>E119+E120</f>
        <v>32909</v>
      </c>
    </row>
    <row r="122" spans="1:8" x14ac:dyDescent="0.25">
      <c r="B122" s="146"/>
      <c r="C122" s="147"/>
    </row>
    <row r="124" spans="1:8" x14ac:dyDescent="0.25">
      <c r="B124" s="155" t="s">
        <v>649</v>
      </c>
    </row>
    <row r="125" spans="1:8" ht="35.25" customHeight="1" x14ac:dyDescent="0.25">
      <c r="A125" s="123"/>
      <c r="B125" s="158" t="s">
        <v>136</v>
      </c>
      <c r="C125" s="122" t="s">
        <v>116</v>
      </c>
    </row>
    <row r="126" spans="1:8" x14ac:dyDescent="0.25">
      <c r="A126" s="123" t="s">
        <v>290</v>
      </c>
      <c r="B126" s="124" t="s">
        <v>287</v>
      </c>
      <c r="C126" s="343">
        <v>4500</v>
      </c>
    </row>
    <row r="127" spans="1:8" x14ac:dyDescent="0.25">
      <c r="A127" s="123" t="s">
        <v>214</v>
      </c>
      <c r="B127" s="127" t="s">
        <v>192</v>
      </c>
      <c r="C127" s="343">
        <v>92</v>
      </c>
    </row>
    <row r="128" spans="1:8" x14ac:dyDescent="0.25">
      <c r="A128" s="123" t="s">
        <v>215</v>
      </c>
      <c r="B128" s="124" t="s">
        <v>25</v>
      </c>
      <c r="C128" s="343">
        <v>800</v>
      </c>
    </row>
    <row r="129" spans="1:3" x14ac:dyDescent="0.25">
      <c r="A129" s="123" t="s">
        <v>221</v>
      </c>
      <c r="B129" s="127" t="s">
        <v>27</v>
      </c>
      <c r="C129" s="343">
        <v>207</v>
      </c>
    </row>
    <row r="130" spans="1:3" x14ac:dyDescent="0.25">
      <c r="A130" s="123" t="s">
        <v>222</v>
      </c>
      <c r="B130" s="143" t="s">
        <v>238</v>
      </c>
      <c r="C130" s="343">
        <v>654</v>
      </c>
    </row>
    <row r="131" spans="1:3" x14ac:dyDescent="0.25">
      <c r="A131" s="123" t="s">
        <v>223</v>
      </c>
      <c r="B131" s="126" t="s">
        <v>1</v>
      </c>
      <c r="C131" s="343">
        <v>616</v>
      </c>
    </row>
    <row r="132" spans="1:3" x14ac:dyDescent="0.25">
      <c r="A132" s="123" t="s">
        <v>225</v>
      </c>
      <c r="B132" s="127" t="s">
        <v>210</v>
      </c>
      <c r="C132" s="343">
        <v>1750</v>
      </c>
    </row>
    <row r="133" spans="1:3" x14ac:dyDescent="0.25">
      <c r="A133" s="123" t="s">
        <v>227</v>
      </c>
      <c r="B133" s="126" t="s">
        <v>288</v>
      </c>
      <c r="C133" s="343">
        <v>390</v>
      </c>
    </row>
    <row r="134" spans="1:3" x14ac:dyDescent="0.25">
      <c r="A134" s="123" t="s">
        <v>232</v>
      </c>
      <c r="B134" s="127" t="s">
        <v>237</v>
      </c>
      <c r="C134" s="343">
        <v>870</v>
      </c>
    </row>
    <row r="135" spans="1:3" x14ac:dyDescent="0.25">
      <c r="A135" s="123" t="s">
        <v>234</v>
      </c>
      <c r="B135" s="127" t="s">
        <v>218</v>
      </c>
      <c r="C135" s="343">
        <v>248</v>
      </c>
    </row>
    <row r="136" spans="1:3" x14ac:dyDescent="0.25">
      <c r="A136" s="123" t="s">
        <v>236</v>
      </c>
      <c r="B136" s="124" t="s">
        <v>82</v>
      </c>
      <c r="C136" s="343">
        <v>228</v>
      </c>
    </row>
    <row r="137" spans="1:3" x14ac:dyDescent="0.25">
      <c r="A137" s="123" t="s">
        <v>239</v>
      </c>
      <c r="B137" s="127" t="s">
        <v>10</v>
      </c>
      <c r="C137" s="343">
        <v>812</v>
      </c>
    </row>
    <row r="138" spans="1:3" x14ac:dyDescent="0.25">
      <c r="A138" s="123" t="s">
        <v>240</v>
      </c>
      <c r="B138" s="126" t="s">
        <v>269</v>
      </c>
      <c r="C138" s="343">
        <v>3812</v>
      </c>
    </row>
    <row r="139" spans="1:3" x14ac:dyDescent="0.25">
      <c r="A139" s="123" t="s">
        <v>241</v>
      </c>
      <c r="B139" s="128" t="s">
        <v>289</v>
      </c>
      <c r="C139" s="343">
        <v>35</v>
      </c>
    </row>
    <row r="140" spans="1:3" x14ac:dyDescent="0.25">
      <c r="A140" s="123"/>
      <c r="B140" s="157" t="s">
        <v>647</v>
      </c>
      <c r="C140" s="343">
        <v>15014</v>
      </c>
    </row>
    <row r="141" spans="1:3" x14ac:dyDescent="0.25">
      <c r="A141" s="123"/>
      <c r="B141" s="160" t="s">
        <v>393</v>
      </c>
      <c r="C141" s="344">
        <v>396</v>
      </c>
    </row>
    <row r="142" spans="1:3" x14ac:dyDescent="0.25">
      <c r="A142" s="123"/>
      <c r="B142" s="160" t="s">
        <v>645</v>
      </c>
      <c r="C142" s="344">
        <f>C140+C141</f>
        <v>15410</v>
      </c>
    </row>
    <row r="143" spans="1:3" x14ac:dyDescent="0.25">
      <c r="A143" s="164"/>
      <c r="B143" s="159"/>
      <c r="C143" s="165"/>
    </row>
  </sheetData>
  <mergeCells count="13">
    <mergeCell ref="A104:A105"/>
    <mergeCell ref="B104:B105"/>
    <mergeCell ref="C104:E104"/>
    <mergeCell ref="A2:G2"/>
    <mergeCell ref="A3:G3"/>
    <mergeCell ref="E5:E6"/>
    <mergeCell ref="G5:G6"/>
    <mergeCell ref="A4:A6"/>
    <mergeCell ref="B4:B6"/>
    <mergeCell ref="C4:G4"/>
    <mergeCell ref="C5:C6"/>
    <mergeCell ref="D5:D6"/>
    <mergeCell ref="F5:F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5"/>
  <sheetViews>
    <sheetView topLeftCell="A19" workbookViewId="0">
      <selection activeCell="H48" sqref="H48"/>
    </sheetView>
  </sheetViews>
  <sheetFormatPr defaultRowHeight="11.25" x14ac:dyDescent="0.2"/>
  <cols>
    <col min="1" max="1" width="4.42578125" style="20" customWidth="1"/>
    <col min="2" max="2" width="73.140625" style="22" customWidth="1"/>
    <col min="3" max="3" width="16.85546875" style="21" customWidth="1"/>
    <col min="4" max="217" width="9.140625" style="13"/>
    <col min="218" max="218" width="5.140625" style="13" customWidth="1"/>
    <col min="219" max="219" width="16.85546875" style="13" customWidth="1"/>
    <col min="220" max="220" width="40.7109375" style="13" bestFit="1" customWidth="1"/>
    <col min="221" max="221" width="9.140625" style="13"/>
    <col min="222" max="222" width="8.5703125" style="13" customWidth="1"/>
    <col min="223" max="223" width="9.140625" style="13"/>
    <col min="224" max="224" width="9" style="13" bestFit="1" customWidth="1"/>
    <col min="225" max="229" width="9.140625" style="13"/>
    <col min="230" max="230" width="10.5703125" style="13" customWidth="1"/>
    <col min="231" max="233" width="9.140625" style="13"/>
    <col min="234" max="235" width="9.5703125" style="13" customWidth="1"/>
    <col min="236" max="236" width="11.140625" style="13" customWidth="1"/>
    <col min="237" max="473" width="9.140625" style="13"/>
    <col min="474" max="474" width="5.140625" style="13" customWidth="1"/>
    <col min="475" max="475" width="16.85546875" style="13" customWidth="1"/>
    <col min="476" max="476" width="40.7109375" style="13" bestFit="1" customWidth="1"/>
    <col min="477" max="477" width="9.140625" style="13"/>
    <col min="478" max="478" width="8.5703125" style="13" customWidth="1"/>
    <col min="479" max="479" width="9.140625" style="13"/>
    <col min="480" max="480" width="9" style="13" bestFit="1" customWidth="1"/>
    <col min="481" max="485" width="9.140625" style="13"/>
    <col min="486" max="486" width="10.5703125" style="13" customWidth="1"/>
    <col min="487" max="489" width="9.140625" style="13"/>
    <col min="490" max="491" width="9.5703125" style="13" customWidth="1"/>
    <col min="492" max="492" width="11.140625" style="13" customWidth="1"/>
    <col min="493" max="729" width="9.140625" style="13"/>
    <col min="730" max="730" width="5.140625" style="13" customWidth="1"/>
    <col min="731" max="731" width="16.85546875" style="13" customWidth="1"/>
    <col min="732" max="732" width="40.7109375" style="13" bestFit="1" customWidth="1"/>
    <col min="733" max="733" width="9.140625" style="13"/>
    <col min="734" max="734" width="8.5703125" style="13" customWidth="1"/>
    <col min="735" max="735" width="9.140625" style="13"/>
    <col min="736" max="736" width="9" style="13" bestFit="1" customWidth="1"/>
    <col min="737" max="741" width="9.140625" style="13"/>
    <col min="742" max="742" width="10.5703125" style="13" customWidth="1"/>
    <col min="743" max="745" width="9.140625" style="13"/>
    <col min="746" max="747" width="9.5703125" style="13" customWidth="1"/>
    <col min="748" max="748" width="11.140625" style="13" customWidth="1"/>
    <col min="749" max="985" width="9.140625" style="13"/>
    <col min="986" max="986" width="5.140625" style="13" customWidth="1"/>
    <col min="987" max="987" width="16.85546875" style="13" customWidth="1"/>
    <col min="988" max="988" width="40.7109375" style="13" bestFit="1" customWidth="1"/>
    <col min="989" max="989" width="9.140625" style="13"/>
    <col min="990" max="990" width="8.5703125" style="13" customWidth="1"/>
    <col min="991" max="991" width="9.140625" style="13"/>
    <col min="992" max="992" width="9" style="13" bestFit="1" customWidth="1"/>
    <col min="993" max="997" width="9.140625" style="13"/>
    <col min="998" max="998" width="10.5703125" style="13" customWidth="1"/>
    <col min="999" max="1001" width="9.140625" style="13"/>
    <col min="1002" max="1003" width="9.5703125" style="13" customWidth="1"/>
    <col min="1004" max="1004" width="11.140625" style="13" customWidth="1"/>
    <col min="1005" max="1241" width="9.140625" style="13"/>
    <col min="1242" max="1242" width="5.140625" style="13" customWidth="1"/>
    <col min="1243" max="1243" width="16.85546875" style="13" customWidth="1"/>
    <col min="1244" max="1244" width="40.7109375" style="13" bestFit="1" customWidth="1"/>
    <col min="1245" max="1245" width="9.140625" style="13"/>
    <col min="1246" max="1246" width="8.5703125" style="13" customWidth="1"/>
    <col min="1247" max="1247" width="9.140625" style="13"/>
    <col min="1248" max="1248" width="9" style="13" bestFit="1" customWidth="1"/>
    <col min="1249" max="1253" width="9.140625" style="13"/>
    <col min="1254" max="1254" width="10.5703125" style="13" customWidth="1"/>
    <col min="1255" max="1257" width="9.140625" style="13"/>
    <col min="1258" max="1259" width="9.5703125" style="13" customWidth="1"/>
    <col min="1260" max="1260" width="11.140625" style="13" customWidth="1"/>
    <col min="1261" max="1497" width="9.140625" style="13"/>
    <col min="1498" max="1498" width="5.140625" style="13" customWidth="1"/>
    <col min="1499" max="1499" width="16.85546875" style="13" customWidth="1"/>
    <col min="1500" max="1500" width="40.7109375" style="13" bestFit="1" customWidth="1"/>
    <col min="1501" max="1501" width="9.140625" style="13"/>
    <col min="1502" max="1502" width="8.5703125" style="13" customWidth="1"/>
    <col min="1503" max="1503" width="9.140625" style="13"/>
    <col min="1504" max="1504" width="9" style="13" bestFit="1" customWidth="1"/>
    <col min="1505" max="1509" width="9.140625" style="13"/>
    <col min="1510" max="1510" width="10.5703125" style="13" customWidth="1"/>
    <col min="1511" max="1513" width="9.140625" style="13"/>
    <col min="1514" max="1515" width="9.5703125" style="13" customWidth="1"/>
    <col min="1516" max="1516" width="11.140625" style="13" customWidth="1"/>
    <col min="1517" max="1753" width="9.140625" style="13"/>
    <col min="1754" max="1754" width="5.140625" style="13" customWidth="1"/>
    <col min="1755" max="1755" width="16.85546875" style="13" customWidth="1"/>
    <col min="1756" max="1756" width="40.7109375" style="13" bestFit="1" customWidth="1"/>
    <col min="1757" max="1757" width="9.140625" style="13"/>
    <col min="1758" max="1758" width="8.5703125" style="13" customWidth="1"/>
    <col min="1759" max="1759" width="9.140625" style="13"/>
    <col min="1760" max="1760" width="9" style="13" bestFit="1" customWidth="1"/>
    <col min="1761" max="1765" width="9.140625" style="13"/>
    <col min="1766" max="1766" width="10.5703125" style="13" customWidth="1"/>
    <col min="1767" max="1769" width="9.140625" style="13"/>
    <col min="1770" max="1771" width="9.5703125" style="13" customWidth="1"/>
    <col min="1772" max="1772" width="11.140625" style="13" customWidth="1"/>
    <col min="1773" max="2009" width="9.140625" style="13"/>
    <col min="2010" max="2010" width="5.140625" style="13" customWidth="1"/>
    <col min="2011" max="2011" width="16.85546875" style="13" customWidth="1"/>
    <col min="2012" max="2012" width="40.7109375" style="13" bestFit="1" customWidth="1"/>
    <col min="2013" max="2013" width="9.140625" style="13"/>
    <col min="2014" max="2014" width="8.5703125" style="13" customWidth="1"/>
    <col min="2015" max="2015" width="9.140625" style="13"/>
    <col min="2016" max="2016" width="9" style="13" bestFit="1" customWidth="1"/>
    <col min="2017" max="2021" width="9.140625" style="13"/>
    <col min="2022" max="2022" width="10.5703125" style="13" customWidth="1"/>
    <col min="2023" max="2025" width="9.140625" style="13"/>
    <col min="2026" max="2027" width="9.5703125" style="13" customWidth="1"/>
    <col min="2028" max="2028" width="11.140625" style="13" customWidth="1"/>
    <col min="2029" max="2265" width="9.140625" style="13"/>
    <col min="2266" max="2266" width="5.140625" style="13" customWidth="1"/>
    <col min="2267" max="2267" width="16.85546875" style="13" customWidth="1"/>
    <col min="2268" max="2268" width="40.7109375" style="13" bestFit="1" customWidth="1"/>
    <col min="2269" max="2269" width="9.140625" style="13"/>
    <col min="2270" max="2270" width="8.5703125" style="13" customWidth="1"/>
    <col min="2271" max="2271" width="9.140625" style="13"/>
    <col min="2272" max="2272" width="9" style="13" bestFit="1" customWidth="1"/>
    <col min="2273" max="2277" width="9.140625" style="13"/>
    <col min="2278" max="2278" width="10.5703125" style="13" customWidth="1"/>
    <col min="2279" max="2281" width="9.140625" style="13"/>
    <col min="2282" max="2283" width="9.5703125" style="13" customWidth="1"/>
    <col min="2284" max="2284" width="11.140625" style="13" customWidth="1"/>
    <col min="2285" max="2521" width="9.140625" style="13"/>
    <col min="2522" max="2522" width="5.140625" style="13" customWidth="1"/>
    <col min="2523" max="2523" width="16.85546875" style="13" customWidth="1"/>
    <col min="2524" max="2524" width="40.7109375" style="13" bestFit="1" customWidth="1"/>
    <col min="2525" max="2525" width="9.140625" style="13"/>
    <col min="2526" max="2526" width="8.5703125" style="13" customWidth="1"/>
    <col min="2527" max="2527" width="9.140625" style="13"/>
    <col min="2528" max="2528" width="9" style="13" bestFit="1" customWidth="1"/>
    <col min="2529" max="2533" width="9.140625" style="13"/>
    <col min="2534" max="2534" width="10.5703125" style="13" customWidth="1"/>
    <col min="2535" max="2537" width="9.140625" style="13"/>
    <col min="2538" max="2539" width="9.5703125" style="13" customWidth="1"/>
    <col min="2540" max="2540" width="11.140625" style="13" customWidth="1"/>
    <col min="2541" max="2777" width="9.140625" style="13"/>
    <col min="2778" max="2778" width="5.140625" style="13" customWidth="1"/>
    <col min="2779" max="2779" width="16.85546875" style="13" customWidth="1"/>
    <col min="2780" max="2780" width="40.7109375" style="13" bestFit="1" customWidth="1"/>
    <col min="2781" max="2781" width="9.140625" style="13"/>
    <col min="2782" max="2782" width="8.5703125" style="13" customWidth="1"/>
    <col min="2783" max="2783" width="9.140625" style="13"/>
    <col min="2784" max="2784" width="9" style="13" bestFit="1" customWidth="1"/>
    <col min="2785" max="2789" width="9.140625" style="13"/>
    <col min="2790" max="2790" width="10.5703125" style="13" customWidth="1"/>
    <col min="2791" max="2793" width="9.140625" style="13"/>
    <col min="2794" max="2795" width="9.5703125" style="13" customWidth="1"/>
    <col min="2796" max="2796" width="11.140625" style="13" customWidth="1"/>
    <col min="2797" max="3033" width="9.140625" style="13"/>
    <col min="3034" max="3034" width="5.140625" style="13" customWidth="1"/>
    <col min="3035" max="3035" width="16.85546875" style="13" customWidth="1"/>
    <col min="3036" max="3036" width="40.7109375" style="13" bestFit="1" customWidth="1"/>
    <col min="3037" max="3037" width="9.140625" style="13"/>
    <col min="3038" max="3038" width="8.5703125" style="13" customWidth="1"/>
    <col min="3039" max="3039" width="9.140625" style="13"/>
    <col min="3040" max="3040" width="9" style="13" bestFit="1" customWidth="1"/>
    <col min="3041" max="3045" width="9.140625" style="13"/>
    <col min="3046" max="3046" width="10.5703125" style="13" customWidth="1"/>
    <col min="3047" max="3049" width="9.140625" style="13"/>
    <col min="3050" max="3051" width="9.5703125" style="13" customWidth="1"/>
    <col min="3052" max="3052" width="11.140625" style="13" customWidth="1"/>
    <col min="3053" max="3289" width="9.140625" style="13"/>
    <col min="3290" max="3290" width="5.140625" style="13" customWidth="1"/>
    <col min="3291" max="3291" width="16.85546875" style="13" customWidth="1"/>
    <col min="3292" max="3292" width="40.7109375" style="13" bestFit="1" customWidth="1"/>
    <col min="3293" max="3293" width="9.140625" style="13"/>
    <col min="3294" max="3294" width="8.5703125" style="13" customWidth="1"/>
    <col min="3295" max="3295" width="9.140625" style="13"/>
    <col min="3296" max="3296" width="9" style="13" bestFit="1" customWidth="1"/>
    <col min="3297" max="3301" width="9.140625" style="13"/>
    <col min="3302" max="3302" width="10.5703125" style="13" customWidth="1"/>
    <col min="3303" max="3305" width="9.140625" style="13"/>
    <col min="3306" max="3307" width="9.5703125" style="13" customWidth="1"/>
    <col min="3308" max="3308" width="11.140625" style="13" customWidth="1"/>
    <col min="3309" max="3545" width="9.140625" style="13"/>
    <col min="3546" max="3546" width="5.140625" style="13" customWidth="1"/>
    <col min="3547" max="3547" width="16.85546875" style="13" customWidth="1"/>
    <col min="3548" max="3548" width="40.7109375" style="13" bestFit="1" customWidth="1"/>
    <col min="3549" max="3549" width="9.140625" style="13"/>
    <col min="3550" max="3550" width="8.5703125" style="13" customWidth="1"/>
    <col min="3551" max="3551" width="9.140625" style="13"/>
    <col min="3552" max="3552" width="9" style="13" bestFit="1" customWidth="1"/>
    <col min="3553" max="3557" width="9.140625" style="13"/>
    <col min="3558" max="3558" width="10.5703125" style="13" customWidth="1"/>
    <col min="3559" max="3561" width="9.140625" style="13"/>
    <col min="3562" max="3563" width="9.5703125" style="13" customWidth="1"/>
    <col min="3564" max="3564" width="11.140625" style="13" customWidth="1"/>
    <col min="3565" max="3801" width="9.140625" style="13"/>
    <col min="3802" max="3802" width="5.140625" style="13" customWidth="1"/>
    <col min="3803" max="3803" width="16.85546875" style="13" customWidth="1"/>
    <col min="3804" max="3804" width="40.7109375" style="13" bestFit="1" customWidth="1"/>
    <col min="3805" max="3805" width="9.140625" style="13"/>
    <col min="3806" max="3806" width="8.5703125" style="13" customWidth="1"/>
    <col min="3807" max="3807" width="9.140625" style="13"/>
    <col min="3808" max="3808" width="9" style="13" bestFit="1" customWidth="1"/>
    <col min="3809" max="3813" width="9.140625" style="13"/>
    <col min="3814" max="3814" width="10.5703125" style="13" customWidth="1"/>
    <col min="3815" max="3817" width="9.140625" style="13"/>
    <col min="3818" max="3819" width="9.5703125" style="13" customWidth="1"/>
    <col min="3820" max="3820" width="11.140625" style="13" customWidth="1"/>
    <col min="3821" max="4057" width="9.140625" style="13"/>
    <col min="4058" max="4058" width="5.140625" style="13" customWidth="1"/>
    <col min="4059" max="4059" width="16.85546875" style="13" customWidth="1"/>
    <col min="4060" max="4060" width="40.7109375" style="13" bestFit="1" customWidth="1"/>
    <col min="4061" max="4061" width="9.140625" style="13"/>
    <col min="4062" max="4062" width="8.5703125" style="13" customWidth="1"/>
    <col min="4063" max="4063" width="9.140625" style="13"/>
    <col min="4064" max="4064" width="9" style="13" bestFit="1" customWidth="1"/>
    <col min="4065" max="4069" width="9.140625" style="13"/>
    <col min="4070" max="4070" width="10.5703125" style="13" customWidth="1"/>
    <col min="4071" max="4073" width="9.140625" style="13"/>
    <col min="4074" max="4075" width="9.5703125" style="13" customWidth="1"/>
    <col min="4076" max="4076" width="11.140625" style="13" customWidth="1"/>
    <col min="4077" max="4313" width="9.140625" style="13"/>
    <col min="4314" max="4314" width="5.140625" style="13" customWidth="1"/>
    <col min="4315" max="4315" width="16.85546875" style="13" customWidth="1"/>
    <col min="4316" max="4316" width="40.7109375" style="13" bestFit="1" customWidth="1"/>
    <col min="4317" max="4317" width="9.140625" style="13"/>
    <col min="4318" max="4318" width="8.5703125" style="13" customWidth="1"/>
    <col min="4319" max="4319" width="9.140625" style="13"/>
    <col min="4320" max="4320" width="9" style="13" bestFit="1" customWidth="1"/>
    <col min="4321" max="4325" width="9.140625" style="13"/>
    <col min="4326" max="4326" width="10.5703125" style="13" customWidth="1"/>
    <col min="4327" max="4329" width="9.140625" style="13"/>
    <col min="4330" max="4331" width="9.5703125" style="13" customWidth="1"/>
    <col min="4332" max="4332" width="11.140625" style="13" customWidth="1"/>
    <col min="4333" max="4569" width="9.140625" style="13"/>
    <col min="4570" max="4570" width="5.140625" style="13" customWidth="1"/>
    <col min="4571" max="4571" width="16.85546875" style="13" customWidth="1"/>
    <col min="4572" max="4572" width="40.7109375" style="13" bestFit="1" customWidth="1"/>
    <col min="4573" max="4573" width="9.140625" style="13"/>
    <col min="4574" max="4574" width="8.5703125" style="13" customWidth="1"/>
    <col min="4575" max="4575" width="9.140625" style="13"/>
    <col min="4576" max="4576" width="9" style="13" bestFit="1" customWidth="1"/>
    <col min="4577" max="4581" width="9.140625" style="13"/>
    <col min="4582" max="4582" width="10.5703125" style="13" customWidth="1"/>
    <col min="4583" max="4585" width="9.140625" style="13"/>
    <col min="4586" max="4587" width="9.5703125" style="13" customWidth="1"/>
    <col min="4588" max="4588" width="11.140625" style="13" customWidth="1"/>
    <col min="4589" max="4825" width="9.140625" style="13"/>
    <col min="4826" max="4826" width="5.140625" style="13" customWidth="1"/>
    <col min="4827" max="4827" width="16.85546875" style="13" customWidth="1"/>
    <col min="4828" max="4828" width="40.7109375" style="13" bestFit="1" customWidth="1"/>
    <col min="4829" max="4829" width="9.140625" style="13"/>
    <col min="4830" max="4830" width="8.5703125" style="13" customWidth="1"/>
    <col min="4831" max="4831" width="9.140625" style="13"/>
    <col min="4832" max="4832" width="9" style="13" bestFit="1" customWidth="1"/>
    <col min="4833" max="4837" width="9.140625" style="13"/>
    <col min="4838" max="4838" width="10.5703125" style="13" customWidth="1"/>
    <col min="4839" max="4841" width="9.140625" style="13"/>
    <col min="4842" max="4843" width="9.5703125" style="13" customWidth="1"/>
    <col min="4844" max="4844" width="11.140625" style="13" customWidth="1"/>
    <col min="4845" max="5081" width="9.140625" style="13"/>
    <col min="5082" max="5082" width="5.140625" style="13" customWidth="1"/>
    <col min="5083" max="5083" width="16.85546875" style="13" customWidth="1"/>
    <col min="5084" max="5084" width="40.7109375" style="13" bestFit="1" customWidth="1"/>
    <col min="5085" max="5085" width="9.140625" style="13"/>
    <col min="5086" max="5086" width="8.5703125" style="13" customWidth="1"/>
    <col min="5087" max="5087" width="9.140625" style="13"/>
    <col min="5088" max="5088" width="9" style="13" bestFit="1" customWidth="1"/>
    <col min="5089" max="5093" width="9.140625" style="13"/>
    <col min="5094" max="5094" width="10.5703125" style="13" customWidth="1"/>
    <col min="5095" max="5097" width="9.140625" style="13"/>
    <col min="5098" max="5099" width="9.5703125" style="13" customWidth="1"/>
    <col min="5100" max="5100" width="11.140625" style="13" customWidth="1"/>
    <col min="5101" max="5337" width="9.140625" style="13"/>
    <col min="5338" max="5338" width="5.140625" style="13" customWidth="1"/>
    <col min="5339" max="5339" width="16.85546875" style="13" customWidth="1"/>
    <col min="5340" max="5340" width="40.7109375" style="13" bestFit="1" customWidth="1"/>
    <col min="5341" max="5341" width="9.140625" style="13"/>
    <col min="5342" max="5342" width="8.5703125" style="13" customWidth="1"/>
    <col min="5343" max="5343" width="9.140625" style="13"/>
    <col min="5344" max="5344" width="9" style="13" bestFit="1" customWidth="1"/>
    <col min="5345" max="5349" width="9.140625" style="13"/>
    <col min="5350" max="5350" width="10.5703125" style="13" customWidth="1"/>
    <col min="5351" max="5353" width="9.140625" style="13"/>
    <col min="5354" max="5355" width="9.5703125" style="13" customWidth="1"/>
    <col min="5356" max="5356" width="11.140625" style="13" customWidth="1"/>
    <col min="5357" max="5593" width="9.140625" style="13"/>
    <col min="5594" max="5594" width="5.140625" style="13" customWidth="1"/>
    <col min="5595" max="5595" width="16.85546875" style="13" customWidth="1"/>
    <col min="5596" max="5596" width="40.7109375" style="13" bestFit="1" customWidth="1"/>
    <col min="5597" max="5597" width="9.140625" style="13"/>
    <col min="5598" max="5598" width="8.5703125" style="13" customWidth="1"/>
    <col min="5599" max="5599" width="9.140625" style="13"/>
    <col min="5600" max="5600" width="9" style="13" bestFit="1" customWidth="1"/>
    <col min="5601" max="5605" width="9.140625" style="13"/>
    <col min="5606" max="5606" width="10.5703125" style="13" customWidth="1"/>
    <col min="5607" max="5609" width="9.140625" style="13"/>
    <col min="5610" max="5611" width="9.5703125" style="13" customWidth="1"/>
    <col min="5612" max="5612" width="11.140625" style="13" customWidth="1"/>
    <col min="5613" max="5849" width="9.140625" style="13"/>
    <col min="5850" max="5850" width="5.140625" style="13" customWidth="1"/>
    <col min="5851" max="5851" width="16.85546875" style="13" customWidth="1"/>
    <col min="5852" max="5852" width="40.7109375" style="13" bestFit="1" customWidth="1"/>
    <col min="5853" max="5853" width="9.140625" style="13"/>
    <col min="5854" max="5854" width="8.5703125" style="13" customWidth="1"/>
    <col min="5855" max="5855" width="9.140625" style="13"/>
    <col min="5856" max="5856" width="9" style="13" bestFit="1" customWidth="1"/>
    <col min="5857" max="5861" width="9.140625" style="13"/>
    <col min="5862" max="5862" width="10.5703125" style="13" customWidth="1"/>
    <col min="5863" max="5865" width="9.140625" style="13"/>
    <col min="5866" max="5867" width="9.5703125" style="13" customWidth="1"/>
    <col min="5868" max="5868" width="11.140625" style="13" customWidth="1"/>
    <col min="5869" max="6105" width="9.140625" style="13"/>
    <col min="6106" max="6106" width="5.140625" style="13" customWidth="1"/>
    <col min="6107" max="6107" width="16.85546875" style="13" customWidth="1"/>
    <col min="6108" max="6108" width="40.7109375" style="13" bestFit="1" customWidth="1"/>
    <col min="6109" max="6109" width="9.140625" style="13"/>
    <col min="6110" max="6110" width="8.5703125" style="13" customWidth="1"/>
    <col min="6111" max="6111" width="9.140625" style="13"/>
    <col min="6112" max="6112" width="9" style="13" bestFit="1" customWidth="1"/>
    <col min="6113" max="6117" width="9.140625" style="13"/>
    <col min="6118" max="6118" width="10.5703125" style="13" customWidth="1"/>
    <col min="6119" max="6121" width="9.140625" style="13"/>
    <col min="6122" max="6123" width="9.5703125" style="13" customWidth="1"/>
    <col min="6124" max="6124" width="11.140625" style="13" customWidth="1"/>
    <col min="6125" max="6361" width="9.140625" style="13"/>
    <col min="6362" max="6362" width="5.140625" style="13" customWidth="1"/>
    <col min="6363" max="6363" width="16.85546875" style="13" customWidth="1"/>
    <col min="6364" max="6364" width="40.7109375" style="13" bestFit="1" customWidth="1"/>
    <col min="6365" max="6365" width="9.140625" style="13"/>
    <col min="6366" max="6366" width="8.5703125" style="13" customWidth="1"/>
    <col min="6367" max="6367" width="9.140625" style="13"/>
    <col min="6368" max="6368" width="9" style="13" bestFit="1" customWidth="1"/>
    <col min="6369" max="6373" width="9.140625" style="13"/>
    <col min="6374" max="6374" width="10.5703125" style="13" customWidth="1"/>
    <col min="6375" max="6377" width="9.140625" style="13"/>
    <col min="6378" max="6379" width="9.5703125" style="13" customWidth="1"/>
    <col min="6380" max="6380" width="11.140625" style="13" customWidth="1"/>
    <col min="6381" max="6617" width="9.140625" style="13"/>
    <col min="6618" max="6618" width="5.140625" style="13" customWidth="1"/>
    <col min="6619" max="6619" width="16.85546875" style="13" customWidth="1"/>
    <col min="6620" max="6620" width="40.7109375" style="13" bestFit="1" customWidth="1"/>
    <col min="6621" max="6621" width="9.140625" style="13"/>
    <col min="6622" max="6622" width="8.5703125" style="13" customWidth="1"/>
    <col min="6623" max="6623" width="9.140625" style="13"/>
    <col min="6624" max="6624" width="9" style="13" bestFit="1" customWidth="1"/>
    <col min="6625" max="6629" width="9.140625" style="13"/>
    <col min="6630" max="6630" width="10.5703125" style="13" customWidth="1"/>
    <col min="6631" max="6633" width="9.140625" style="13"/>
    <col min="6634" max="6635" width="9.5703125" style="13" customWidth="1"/>
    <col min="6636" max="6636" width="11.140625" style="13" customWidth="1"/>
    <col min="6637" max="6873" width="9.140625" style="13"/>
    <col min="6874" max="6874" width="5.140625" style="13" customWidth="1"/>
    <col min="6875" max="6875" width="16.85546875" style="13" customWidth="1"/>
    <col min="6876" max="6876" width="40.7109375" style="13" bestFit="1" customWidth="1"/>
    <col min="6877" max="6877" width="9.140625" style="13"/>
    <col min="6878" max="6878" width="8.5703125" style="13" customWidth="1"/>
    <col min="6879" max="6879" width="9.140625" style="13"/>
    <col min="6880" max="6880" width="9" style="13" bestFit="1" customWidth="1"/>
    <col min="6881" max="6885" width="9.140625" style="13"/>
    <col min="6886" max="6886" width="10.5703125" style="13" customWidth="1"/>
    <col min="6887" max="6889" width="9.140625" style="13"/>
    <col min="6890" max="6891" width="9.5703125" style="13" customWidth="1"/>
    <col min="6892" max="6892" width="11.140625" style="13" customWidth="1"/>
    <col min="6893" max="7129" width="9.140625" style="13"/>
    <col min="7130" max="7130" width="5.140625" style="13" customWidth="1"/>
    <col min="7131" max="7131" width="16.85546875" style="13" customWidth="1"/>
    <col min="7132" max="7132" width="40.7109375" style="13" bestFit="1" customWidth="1"/>
    <col min="7133" max="7133" width="9.140625" style="13"/>
    <col min="7134" max="7134" width="8.5703125" style="13" customWidth="1"/>
    <col min="7135" max="7135" width="9.140625" style="13"/>
    <col min="7136" max="7136" width="9" style="13" bestFit="1" customWidth="1"/>
    <col min="7137" max="7141" width="9.140625" style="13"/>
    <col min="7142" max="7142" width="10.5703125" style="13" customWidth="1"/>
    <col min="7143" max="7145" width="9.140625" style="13"/>
    <col min="7146" max="7147" width="9.5703125" style="13" customWidth="1"/>
    <col min="7148" max="7148" width="11.140625" style="13" customWidth="1"/>
    <col min="7149" max="7385" width="9.140625" style="13"/>
    <col min="7386" max="7386" width="5.140625" style="13" customWidth="1"/>
    <col min="7387" max="7387" width="16.85546875" style="13" customWidth="1"/>
    <col min="7388" max="7388" width="40.7109375" style="13" bestFit="1" customWidth="1"/>
    <col min="7389" max="7389" width="9.140625" style="13"/>
    <col min="7390" max="7390" width="8.5703125" style="13" customWidth="1"/>
    <col min="7391" max="7391" width="9.140625" style="13"/>
    <col min="7392" max="7392" width="9" style="13" bestFit="1" customWidth="1"/>
    <col min="7393" max="7397" width="9.140625" style="13"/>
    <col min="7398" max="7398" width="10.5703125" style="13" customWidth="1"/>
    <col min="7399" max="7401" width="9.140625" style="13"/>
    <col min="7402" max="7403" width="9.5703125" style="13" customWidth="1"/>
    <col min="7404" max="7404" width="11.140625" style="13" customWidth="1"/>
    <col min="7405" max="7641" width="9.140625" style="13"/>
    <col min="7642" max="7642" width="5.140625" style="13" customWidth="1"/>
    <col min="7643" max="7643" width="16.85546875" style="13" customWidth="1"/>
    <col min="7644" max="7644" width="40.7109375" style="13" bestFit="1" customWidth="1"/>
    <col min="7645" max="7645" width="9.140625" style="13"/>
    <col min="7646" max="7646" width="8.5703125" style="13" customWidth="1"/>
    <col min="7647" max="7647" width="9.140625" style="13"/>
    <col min="7648" max="7648" width="9" style="13" bestFit="1" customWidth="1"/>
    <col min="7649" max="7653" width="9.140625" style="13"/>
    <col min="7654" max="7654" width="10.5703125" style="13" customWidth="1"/>
    <col min="7655" max="7657" width="9.140625" style="13"/>
    <col min="7658" max="7659" width="9.5703125" style="13" customWidth="1"/>
    <col min="7660" max="7660" width="11.140625" style="13" customWidth="1"/>
    <col min="7661" max="7897" width="9.140625" style="13"/>
    <col min="7898" max="7898" width="5.140625" style="13" customWidth="1"/>
    <col min="7899" max="7899" width="16.85546875" style="13" customWidth="1"/>
    <col min="7900" max="7900" width="40.7109375" style="13" bestFit="1" customWidth="1"/>
    <col min="7901" max="7901" width="9.140625" style="13"/>
    <col min="7902" max="7902" width="8.5703125" style="13" customWidth="1"/>
    <col min="7903" max="7903" width="9.140625" style="13"/>
    <col min="7904" max="7904" width="9" style="13" bestFit="1" customWidth="1"/>
    <col min="7905" max="7909" width="9.140625" style="13"/>
    <col min="7910" max="7910" width="10.5703125" style="13" customWidth="1"/>
    <col min="7911" max="7913" width="9.140625" style="13"/>
    <col min="7914" max="7915" width="9.5703125" style="13" customWidth="1"/>
    <col min="7916" max="7916" width="11.140625" style="13" customWidth="1"/>
    <col min="7917" max="8153" width="9.140625" style="13"/>
    <col min="8154" max="8154" width="5.140625" style="13" customWidth="1"/>
    <col min="8155" max="8155" width="16.85546875" style="13" customWidth="1"/>
    <col min="8156" max="8156" width="40.7109375" style="13" bestFit="1" customWidth="1"/>
    <col min="8157" max="8157" width="9.140625" style="13"/>
    <col min="8158" max="8158" width="8.5703125" style="13" customWidth="1"/>
    <col min="8159" max="8159" width="9.140625" style="13"/>
    <col min="8160" max="8160" width="9" style="13" bestFit="1" customWidth="1"/>
    <col min="8161" max="8165" width="9.140625" style="13"/>
    <col min="8166" max="8166" width="10.5703125" style="13" customWidth="1"/>
    <col min="8167" max="8169" width="9.140625" style="13"/>
    <col min="8170" max="8171" width="9.5703125" style="13" customWidth="1"/>
    <col min="8172" max="8172" width="11.140625" style="13" customWidth="1"/>
    <col min="8173" max="8409" width="9.140625" style="13"/>
    <col min="8410" max="8410" width="5.140625" style="13" customWidth="1"/>
    <col min="8411" max="8411" width="16.85546875" style="13" customWidth="1"/>
    <col min="8412" max="8412" width="40.7109375" style="13" bestFit="1" customWidth="1"/>
    <col min="8413" max="8413" width="9.140625" style="13"/>
    <col min="8414" max="8414" width="8.5703125" style="13" customWidth="1"/>
    <col min="8415" max="8415" width="9.140625" style="13"/>
    <col min="8416" max="8416" width="9" style="13" bestFit="1" customWidth="1"/>
    <col min="8417" max="8421" width="9.140625" style="13"/>
    <col min="8422" max="8422" width="10.5703125" style="13" customWidth="1"/>
    <col min="8423" max="8425" width="9.140625" style="13"/>
    <col min="8426" max="8427" width="9.5703125" style="13" customWidth="1"/>
    <col min="8428" max="8428" width="11.140625" style="13" customWidth="1"/>
    <col min="8429" max="8665" width="9.140625" style="13"/>
    <col min="8666" max="8666" width="5.140625" style="13" customWidth="1"/>
    <col min="8667" max="8667" width="16.85546875" style="13" customWidth="1"/>
    <col min="8668" max="8668" width="40.7109375" style="13" bestFit="1" customWidth="1"/>
    <col min="8669" max="8669" width="9.140625" style="13"/>
    <col min="8670" max="8670" width="8.5703125" style="13" customWidth="1"/>
    <col min="8671" max="8671" width="9.140625" style="13"/>
    <col min="8672" max="8672" width="9" style="13" bestFit="1" customWidth="1"/>
    <col min="8673" max="8677" width="9.140625" style="13"/>
    <col min="8678" max="8678" width="10.5703125" style="13" customWidth="1"/>
    <col min="8679" max="8681" width="9.140625" style="13"/>
    <col min="8682" max="8683" width="9.5703125" style="13" customWidth="1"/>
    <col min="8684" max="8684" width="11.140625" style="13" customWidth="1"/>
    <col min="8685" max="8921" width="9.140625" style="13"/>
    <col min="8922" max="8922" width="5.140625" style="13" customWidth="1"/>
    <col min="8923" max="8923" width="16.85546875" style="13" customWidth="1"/>
    <col min="8924" max="8924" width="40.7109375" style="13" bestFit="1" customWidth="1"/>
    <col min="8925" max="8925" width="9.140625" style="13"/>
    <col min="8926" max="8926" width="8.5703125" style="13" customWidth="1"/>
    <col min="8927" max="8927" width="9.140625" style="13"/>
    <col min="8928" max="8928" width="9" style="13" bestFit="1" customWidth="1"/>
    <col min="8929" max="8933" width="9.140625" style="13"/>
    <col min="8934" max="8934" width="10.5703125" style="13" customWidth="1"/>
    <col min="8935" max="8937" width="9.140625" style="13"/>
    <col min="8938" max="8939" width="9.5703125" style="13" customWidth="1"/>
    <col min="8940" max="8940" width="11.140625" style="13" customWidth="1"/>
    <col min="8941" max="9177" width="9.140625" style="13"/>
    <col min="9178" max="9178" width="5.140625" style="13" customWidth="1"/>
    <col min="9179" max="9179" width="16.85546875" style="13" customWidth="1"/>
    <col min="9180" max="9180" width="40.7109375" style="13" bestFit="1" customWidth="1"/>
    <col min="9181" max="9181" width="9.140625" style="13"/>
    <col min="9182" max="9182" width="8.5703125" style="13" customWidth="1"/>
    <col min="9183" max="9183" width="9.140625" style="13"/>
    <col min="9184" max="9184" width="9" style="13" bestFit="1" customWidth="1"/>
    <col min="9185" max="9189" width="9.140625" style="13"/>
    <col min="9190" max="9190" width="10.5703125" style="13" customWidth="1"/>
    <col min="9191" max="9193" width="9.140625" style="13"/>
    <col min="9194" max="9195" width="9.5703125" style="13" customWidth="1"/>
    <col min="9196" max="9196" width="11.140625" style="13" customWidth="1"/>
    <col min="9197" max="9433" width="9.140625" style="13"/>
    <col min="9434" max="9434" width="5.140625" style="13" customWidth="1"/>
    <col min="9435" max="9435" width="16.85546875" style="13" customWidth="1"/>
    <col min="9436" max="9436" width="40.7109375" style="13" bestFit="1" customWidth="1"/>
    <col min="9437" max="9437" width="9.140625" style="13"/>
    <col min="9438" max="9438" width="8.5703125" style="13" customWidth="1"/>
    <col min="9439" max="9439" width="9.140625" style="13"/>
    <col min="9440" max="9440" width="9" style="13" bestFit="1" customWidth="1"/>
    <col min="9441" max="9445" width="9.140625" style="13"/>
    <col min="9446" max="9446" width="10.5703125" style="13" customWidth="1"/>
    <col min="9447" max="9449" width="9.140625" style="13"/>
    <col min="9450" max="9451" width="9.5703125" style="13" customWidth="1"/>
    <col min="9452" max="9452" width="11.140625" style="13" customWidth="1"/>
    <col min="9453" max="9689" width="9.140625" style="13"/>
    <col min="9690" max="9690" width="5.140625" style="13" customWidth="1"/>
    <col min="9691" max="9691" width="16.85546875" style="13" customWidth="1"/>
    <col min="9692" max="9692" width="40.7109375" style="13" bestFit="1" customWidth="1"/>
    <col min="9693" max="9693" width="9.140625" style="13"/>
    <col min="9694" max="9694" width="8.5703125" style="13" customWidth="1"/>
    <col min="9695" max="9695" width="9.140625" style="13"/>
    <col min="9696" max="9696" width="9" style="13" bestFit="1" customWidth="1"/>
    <col min="9697" max="9701" width="9.140625" style="13"/>
    <col min="9702" max="9702" width="10.5703125" style="13" customWidth="1"/>
    <col min="9703" max="9705" width="9.140625" style="13"/>
    <col min="9706" max="9707" width="9.5703125" style="13" customWidth="1"/>
    <col min="9708" max="9708" width="11.140625" style="13" customWidth="1"/>
    <col min="9709" max="9945" width="9.140625" style="13"/>
    <col min="9946" max="9946" width="5.140625" style="13" customWidth="1"/>
    <col min="9947" max="9947" width="16.85546875" style="13" customWidth="1"/>
    <col min="9948" max="9948" width="40.7109375" style="13" bestFit="1" customWidth="1"/>
    <col min="9949" max="9949" width="9.140625" style="13"/>
    <col min="9950" max="9950" width="8.5703125" style="13" customWidth="1"/>
    <col min="9951" max="9951" width="9.140625" style="13"/>
    <col min="9952" max="9952" width="9" style="13" bestFit="1" customWidth="1"/>
    <col min="9953" max="9957" width="9.140625" style="13"/>
    <col min="9958" max="9958" width="10.5703125" style="13" customWidth="1"/>
    <col min="9959" max="9961" width="9.140625" style="13"/>
    <col min="9962" max="9963" width="9.5703125" style="13" customWidth="1"/>
    <col min="9964" max="9964" width="11.140625" style="13" customWidth="1"/>
    <col min="9965" max="10201" width="9.140625" style="13"/>
    <col min="10202" max="10202" width="5.140625" style="13" customWidth="1"/>
    <col min="10203" max="10203" width="16.85546875" style="13" customWidth="1"/>
    <col min="10204" max="10204" width="40.7109375" style="13" bestFit="1" customWidth="1"/>
    <col min="10205" max="10205" width="9.140625" style="13"/>
    <col min="10206" max="10206" width="8.5703125" style="13" customWidth="1"/>
    <col min="10207" max="10207" width="9.140625" style="13"/>
    <col min="10208" max="10208" width="9" style="13" bestFit="1" customWidth="1"/>
    <col min="10209" max="10213" width="9.140625" style="13"/>
    <col min="10214" max="10214" width="10.5703125" style="13" customWidth="1"/>
    <col min="10215" max="10217" width="9.140625" style="13"/>
    <col min="10218" max="10219" width="9.5703125" style="13" customWidth="1"/>
    <col min="10220" max="10220" width="11.140625" style="13" customWidth="1"/>
    <col min="10221" max="10457" width="9.140625" style="13"/>
    <col min="10458" max="10458" width="5.140625" style="13" customWidth="1"/>
    <col min="10459" max="10459" width="16.85546875" style="13" customWidth="1"/>
    <col min="10460" max="10460" width="40.7109375" style="13" bestFit="1" customWidth="1"/>
    <col min="10461" max="10461" width="9.140625" style="13"/>
    <col min="10462" max="10462" width="8.5703125" style="13" customWidth="1"/>
    <col min="10463" max="10463" width="9.140625" style="13"/>
    <col min="10464" max="10464" width="9" style="13" bestFit="1" customWidth="1"/>
    <col min="10465" max="10469" width="9.140625" style="13"/>
    <col min="10470" max="10470" width="10.5703125" style="13" customWidth="1"/>
    <col min="10471" max="10473" width="9.140625" style="13"/>
    <col min="10474" max="10475" width="9.5703125" style="13" customWidth="1"/>
    <col min="10476" max="10476" width="11.140625" style="13" customWidth="1"/>
    <col min="10477" max="10713" width="9.140625" style="13"/>
    <col min="10714" max="10714" width="5.140625" style="13" customWidth="1"/>
    <col min="10715" max="10715" width="16.85546875" style="13" customWidth="1"/>
    <col min="10716" max="10716" width="40.7109375" style="13" bestFit="1" customWidth="1"/>
    <col min="10717" max="10717" width="9.140625" style="13"/>
    <col min="10718" max="10718" width="8.5703125" style="13" customWidth="1"/>
    <col min="10719" max="10719" width="9.140625" style="13"/>
    <col min="10720" max="10720" width="9" style="13" bestFit="1" customWidth="1"/>
    <col min="10721" max="10725" width="9.140625" style="13"/>
    <col min="10726" max="10726" width="10.5703125" style="13" customWidth="1"/>
    <col min="10727" max="10729" width="9.140625" style="13"/>
    <col min="10730" max="10731" width="9.5703125" style="13" customWidth="1"/>
    <col min="10732" max="10732" width="11.140625" style="13" customWidth="1"/>
    <col min="10733" max="10969" width="9.140625" style="13"/>
    <col min="10970" max="10970" width="5.140625" style="13" customWidth="1"/>
    <col min="10971" max="10971" width="16.85546875" style="13" customWidth="1"/>
    <col min="10972" max="10972" width="40.7109375" style="13" bestFit="1" customWidth="1"/>
    <col min="10973" max="10973" width="9.140625" style="13"/>
    <col min="10974" max="10974" width="8.5703125" style="13" customWidth="1"/>
    <col min="10975" max="10975" width="9.140625" style="13"/>
    <col min="10976" max="10976" width="9" style="13" bestFit="1" customWidth="1"/>
    <col min="10977" max="10981" width="9.140625" style="13"/>
    <col min="10982" max="10982" width="10.5703125" style="13" customWidth="1"/>
    <col min="10983" max="10985" width="9.140625" style="13"/>
    <col min="10986" max="10987" width="9.5703125" style="13" customWidth="1"/>
    <col min="10988" max="10988" width="11.140625" style="13" customWidth="1"/>
    <col min="10989" max="11225" width="9.140625" style="13"/>
    <col min="11226" max="11226" width="5.140625" style="13" customWidth="1"/>
    <col min="11227" max="11227" width="16.85546875" style="13" customWidth="1"/>
    <col min="11228" max="11228" width="40.7109375" style="13" bestFit="1" customWidth="1"/>
    <col min="11229" max="11229" width="9.140625" style="13"/>
    <col min="11230" max="11230" width="8.5703125" style="13" customWidth="1"/>
    <col min="11231" max="11231" width="9.140625" style="13"/>
    <col min="11232" max="11232" width="9" style="13" bestFit="1" customWidth="1"/>
    <col min="11233" max="11237" width="9.140625" style="13"/>
    <col min="11238" max="11238" width="10.5703125" style="13" customWidth="1"/>
    <col min="11239" max="11241" width="9.140625" style="13"/>
    <col min="11242" max="11243" width="9.5703125" style="13" customWidth="1"/>
    <col min="11244" max="11244" width="11.140625" style="13" customWidth="1"/>
    <col min="11245" max="11481" width="9.140625" style="13"/>
    <col min="11482" max="11482" width="5.140625" style="13" customWidth="1"/>
    <col min="11483" max="11483" width="16.85546875" style="13" customWidth="1"/>
    <col min="11484" max="11484" width="40.7109375" style="13" bestFit="1" customWidth="1"/>
    <col min="11485" max="11485" width="9.140625" style="13"/>
    <col min="11486" max="11486" width="8.5703125" style="13" customWidth="1"/>
    <col min="11487" max="11487" width="9.140625" style="13"/>
    <col min="11488" max="11488" width="9" style="13" bestFit="1" customWidth="1"/>
    <col min="11489" max="11493" width="9.140625" style="13"/>
    <col min="11494" max="11494" width="10.5703125" style="13" customWidth="1"/>
    <col min="11495" max="11497" width="9.140625" style="13"/>
    <col min="11498" max="11499" width="9.5703125" style="13" customWidth="1"/>
    <col min="11500" max="11500" width="11.140625" style="13" customWidth="1"/>
    <col min="11501" max="11737" width="9.140625" style="13"/>
    <col min="11738" max="11738" width="5.140625" style="13" customWidth="1"/>
    <col min="11739" max="11739" width="16.85546875" style="13" customWidth="1"/>
    <col min="11740" max="11740" width="40.7109375" style="13" bestFit="1" customWidth="1"/>
    <col min="11741" max="11741" width="9.140625" style="13"/>
    <col min="11742" max="11742" width="8.5703125" style="13" customWidth="1"/>
    <col min="11743" max="11743" width="9.140625" style="13"/>
    <col min="11744" max="11744" width="9" style="13" bestFit="1" customWidth="1"/>
    <col min="11745" max="11749" width="9.140625" style="13"/>
    <col min="11750" max="11750" width="10.5703125" style="13" customWidth="1"/>
    <col min="11751" max="11753" width="9.140625" style="13"/>
    <col min="11754" max="11755" width="9.5703125" style="13" customWidth="1"/>
    <col min="11756" max="11756" width="11.140625" style="13" customWidth="1"/>
    <col min="11757" max="11993" width="9.140625" style="13"/>
    <col min="11994" max="11994" width="5.140625" style="13" customWidth="1"/>
    <col min="11995" max="11995" width="16.85546875" style="13" customWidth="1"/>
    <col min="11996" max="11996" width="40.7109375" style="13" bestFit="1" customWidth="1"/>
    <col min="11997" max="11997" width="9.140625" style="13"/>
    <col min="11998" max="11998" width="8.5703125" style="13" customWidth="1"/>
    <col min="11999" max="11999" width="9.140625" style="13"/>
    <col min="12000" max="12000" width="9" style="13" bestFit="1" customWidth="1"/>
    <col min="12001" max="12005" width="9.140625" style="13"/>
    <col min="12006" max="12006" width="10.5703125" style="13" customWidth="1"/>
    <col min="12007" max="12009" width="9.140625" style="13"/>
    <col min="12010" max="12011" width="9.5703125" style="13" customWidth="1"/>
    <col min="12012" max="12012" width="11.140625" style="13" customWidth="1"/>
    <col min="12013" max="12249" width="9.140625" style="13"/>
    <col min="12250" max="12250" width="5.140625" style="13" customWidth="1"/>
    <col min="12251" max="12251" width="16.85546875" style="13" customWidth="1"/>
    <col min="12252" max="12252" width="40.7109375" style="13" bestFit="1" customWidth="1"/>
    <col min="12253" max="12253" width="9.140625" style="13"/>
    <col min="12254" max="12254" width="8.5703125" style="13" customWidth="1"/>
    <col min="12255" max="12255" width="9.140625" style="13"/>
    <col min="12256" max="12256" width="9" style="13" bestFit="1" customWidth="1"/>
    <col min="12257" max="12261" width="9.140625" style="13"/>
    <col min="12262" max="12262" width="10.5703125" style="13" customWidth="1"/>
    <col min="12263" max="12265" width="9.140625" style="13"/>
    <col min="12266" max="12267" width="9.5703125" style="13" customWidth="1"/>
    <col min="12268" max="12268" width="11.140625" style="13" customWidth="1"/>
    <col min="12269" max="12505" width="9.140625" style="13"/>
    <col min="12506" max="12506" width="5.140625" style="13" customWidth="1"/>
    <col min="12507" max="12507" width="16.85546875" style="13" customWidth="1"/>
    <col min="12508" max="12508" width="40.7109375" style="13" bestFit="1" customWidth="1"/>
    <col min="12509" max="12509" width="9.140625" style="13"/>
    <col min="12510" max="12510" width="8.5703125" style="13" customWidth="1"/>
    <col min="12511" max="12511" width="9.140625" style="13"/>
    <col min="12512" max="12512" width="9" style="13" bestFit="1" customWidth="1"/>
    <col min="12513" max="12517" width="9.140625" style="13"/>
    <col min="12518" max="12518" width="10.5703125" style="13" customWidth="1"/>
    <col min="12519" max="12521" width="9.140625" style="13"/>
    <col min="12522" max="12523" width="9.5703125" style="13" customWidth="1"/>
    <col min="12524" max="12524" width="11.140625" style="13" customWidth="1"/>
    <col min="12525" max="12761" width="9.140625" style="13"/>
    <col min="12762" max="12762" width="5.140625" style="13" customWidth="1"/>
    <col min="12763" max="12763" width="16.85546875" style="13" customWidth="1"/>
    <col min="12764" max="12764" width="40.7109375" style="13" bestFit="1" customWidth="1"/>
    <col min="12765" max="12765" width="9.140625" style="13"/>
    <col min="12766" max="12766" width="8.5703125" style="13" customWidth="1"/>
    <col min="12767" max="12767" width="9.140625" style="13"/>
    <col min="12768" max="12768" width="9" style="13" bestFit="1" customWidth="1"/>
    <col min="12769" max="12773" width="9.140625" style="13"/>
    <col min="12774" max="12774" width="10.5703125" style="13" customWidth="1"/>
    <col min="12775" max="12777" width="9.140625" style="13"/>
    <col min="12778" max="12779" width="9.5703125" style="13" customWidth="1"/>
    <col min="12780" max="12780" width="11.140625" style="13" customWidth="1"/>
    <col min="12781" max="13017" width="9.140625" style="13"/>
    <col min="13018" max="13018" width="5.140625" style="13" customWidth="1"/>
    <col min="13019" max="13019" width="16.85546875" style="13" customWidth="1"/>
    <col min="13020" max="13020" width="40.7109375" style="13" bestFit="1" customWidth="1"/>
    <col min="13021" max="13021" width="9.140625" style="13"/>
    <col min="13022" max="13022" width="8.5703125" style="13" customWidth="1"/>
    <col min="13023" max="13023" width="9.140625" style="13"/>
    <col min="13024" max="13024" width="9" style="13" bestFit="1" customWidth="1"/>
    <col min="13025" max="13029" width="9.140625" style="13"/>
    <col min="13030" max="13030" width="10.5703125" style="13" customWidth="1"/>
    <col min="13031" max="13033" width="9.140625" style="13"/>
    <col min="13034" max="13035" width="9.5703125" style="13" customWidth="1"/>
    <col min="13036" max="13036" width="11.140625" style="13" customWidth="1"/>
    <col min="13037" max="13273" width="9.140625" style="13"/>
    <col min="13274" max="13274" width="5.140625" style="13" customWidth="1"/>
    <col min="13275" max="13275" width="16.85546875" style="13" customWidth="1"/>
    <col min="13276" max="13276" width="40.7109375" style="13" bestFit="1" customWidth="1"/>
    <col min="13277" max="13277" width="9.140625" style="13"/>
    <col min="13278" max="13278" width="8.5703125" style="13" customWidth="1"/>
    <col min="13279" max="13279" width="9.140625" style="13"/>
    <col min="13280" max="13280" width="9" style="13" bestFit="1" customWidth="1"/>
    <col min="13281" max="13285" width="9.140625" style="13"/>
    <col min="13286" max="13286" width="10.5703125" style="13" customWidth="1"/>
    <col min="13287" max="13289" width="9.140625" style="13"/>
    <col min="13290" max="13291" width="9.5703125" style="13" customWidth="1"/>
    <col min="13292" max="13292" width="11.140625" style="13" customWidth="1"/>
    <col min="13293" max="13529" width="9.140625" style="13"/>
    <col min="13530" max="13530" width="5.140625" style="13" customWidth="1"/>
    <col min="13531" max="13531" width="16.85546875" style="13" customWidth="1"/>
    <col min="13532" max="13532" width="40.7109375" style="13" bestFit="1" customWidth="1"/>
    <col min="13533" max="13533" width="9.140625" style="13"/>
    <col min="13534" max="13534" width="8.5703125" style="13" customWidth="1"/>
    <col min="13535" max="13535" width="9.140625" style="13"/>
    <col min="13536" max="13536" width="9" style="13" bestFit="1" customWidth="1"/>
    <col min="13537" max="13541" width="9.140625" style="13"/>
    <col min="13542" max="13542" width="10.5703125" style="13" customWidth="1"/>
    <col min="13543" max="13545" width="9.140625" style="13"/>
    <col min="13546" max="13547" width="9.5703125" style="13" customWidth="1"/>
    <col min="13548" max="13548" width="11.140625" style="13" customWidth="1"/>
    <col min="13549" max="13785" width="9.140625" style="13"/>
    <col min="13786" max="13786" width="5.140625" style="13" customWidth="1"/>
    <col min="13787" max="13787" width="16.85546875" style="13" customWidth="1"/>
    <col min="13788" max="13788" width="40.7109375" style="13" bestFit="1" customWidth="1"/>
    <col min="13789" max="13789" width="9.140625" style="13"/>
    <col min="13790" max="13790" width="8.5703125" style="13" customWidth="1"/>
    <col min="13791" max="13791" width="9.140625" style="13"/>
    <col min="13792" max="13792" width="9" style="13" bestFit="1" customWidth="1"/>
    <col min="13793" max="13797" width="9.140625" style="13"/>
    <col min="13798" max="13798" width="10.5703125" style="13" customWidth="1"/>
    <col min="13799" max="13801" width="9.140625" style="13"/>
    <col min="13802" max="13803" width="9.5703125" style="13" customWidth="1"/>
    <col min="13804" max="13804" width="11.140625" style="13" customWidth="1"/>
    <col min="13805" max="14041" width="9.140625" style="13"/>
    <col min="14042" max="14042" width="5.140625" style="13" customWidth="1"/>
    <col min="14043" max="14043" width="16.85546875" style="13" customWidth="1"/>
    <col min="14044" max="14044" width="40.7109375" style="13" bestFit="1" customWidth="1"/>
    <col min="14045" max="14045" width="9.140625" style="13"/>
    <col min="14046" max="14046" width="8.5703125" style="13" customWidth="1"/>
    <col min="14047" max="14047" width="9.140625" style="13"/>
    <col min="14048" max="14048" width="9" style="13" bestFit="1" customWidth="1"/>
    <col min="14049" max="14053" width="9.140625" style="13"/>
    <col min="14054" max="14054" width="10.5703125" style="13" customWidth="1"/>
    <col min="14055" max="14057" width="9.140625" style="13"/>
    <col min="14058" max="14059" width="9.5703125" style="13" customWidth="1"/>
    <col min="14060" max="14060" width="11.140625" style="13" customWidth="1"/>
    <col min="14061" max="14297" width="9.140625" style="13"/>
    <col min="14298" max="14298" width="5.140625" style="13" customWidth="1"/>
    <col min="14299" max="14299" width="16.85546875" style="13" customWidth="1"/>
    <col min="14300" max="14300" width="40.7109375" style="13" bestFit="1" customWidth="1"/>
    <col min="14301" max="14301" width="9.140625" style="13"/>
    <col min="14302" max="14302" width="8.5703125" style="13" customWidth="1"/>
    <col min="14303" max="14303" width="9.140625" style="13"/>
    <col min="14304" max="14304" width="9" style="13" bestFit="1" customWidth="1"/>
    <col min="14305" max="14309" width="9.140625" style="13"/>
    <col min="14310" max="14310" width="10.5703125" style="13" customWidth="1"/>
    <col min="14311" max="14313" width="9.140625" style="13"/>
    <col min="14314" max="14315" width="9.5703125" style="13" customWidth="1"/>
    <col min="14316" max="14316" width="11.140625" style="13" customWidth="1"/>
    <col min="14317" max="14553" width="9.140625" style="13"/>
    <col min="14554" max="14554" width="5.140625" style="13" customWidth="1"/>
    <col min="14555" max="14555" width="16.85546875" style="13" customWidth="1"/>
    <col min="14556" max="14556" width="40.7109375" style="13" bestFit="1" customWidth="1"/>
    <col min="14557" max="14557" width="9.140625" style="13"/>
    <col min="14558" max="14558" width="8.5703125" style="13" customWidth="1"/>
    <col min="14559" max="14559" width="9.140625" style="13"/>
    <col min="14560" max="14560" width="9" style="13" bestFit="1" customWidth="1"/>
    <col min="14561" max="14565" width="9.140625" style="13"/>
    <col min="14566" max="14566" width="10.5703125" style="13" customWidth="1"/>
    <col min="14567" max="14569" width="9.140625" style="13"/>
    <col min="14570" max="14571" width="9.5703125" style="13" customWidth="1"/>
    <col min="14572" max="14572" width="11.140625" style="13" customWidth="1"/>
    <col min="14573" max="14809" width="9.140625" style="13"/>
    <col min="14810" max="14810" width="5.140625" style="13" customWidth="1"/>
    <col min="14811" max="14811" width="16.85546875" style="13" customWidth="1"/>
    <col min="14812" max="14812" width="40.7109375" style="13" bestFit="1" customWidth="1"/>
    <col min="14813" max="14813" width="9.140625" style="13"/>
    <col min="14814" max="14814" width="8.5703125" style="13" customWidth="1"/>
    <col min="14815" max="14815" width="9.140625" style="13"/>
    <col min="14816" max="14816" width="9" style="13" bestFit="1" customWidth="1"/>
    <col min="14817" max="14821" width="9.140625" style="13"/>
    <col min="14822" max="14822" width="10.5703125" style="13" customWidth="1"/>
    <col min="14823" max="14825" width="9.140625" style="13"/>
    <col min="14826" max="14827" width="9.5703125" style="13" customWidth="1"/>
    <col min="14828" max="14828" width="11.140625" style="13" customWidth="1"/>
    <col min="14829" max="15065" width="9.140625" style="13"/>
    <col min="15066" max="15066" width="5.140625" style="13" customWidth="1"/>
    <col min="15067" max="15067" width="16.85546875" style="13" customWidth="1"/>
    <col min="15068" max="15068" width="40.7109375" style="13" bestFit="1" customWidth="1"/>
    <col min="15069" max="15069" width="9.140625" style="13"/>
    <col min="15070" max="15070" width="8.5703125" style="13" customWidth="1"/>
    <col min="15071" max="15071" width="9.140625" style="13"/>
    <col min="15072" max="15072" width="9" style="13" bestFit="1" customWidth="1"/>
    <col min="15073" max="15077" width="9.140625" style="13"/>
    <col min="15078" max="15078" width="10.5703125" style="13" customWidth="1"/>
    <col min="15079" max="15081" width="9.140625" style="13"/>
    <col min="15082" max="15083" width="9.5703125" style="13" customWidth="1"/>
    <col min="15084" max="15084" width="11.140625" style="13" customWidth="1"/>
    <col min="15085" max="15321" width="9.140625" style="13"/>
    <col min="15322" max="15322" width="5.140625" style="13" customWidth="1"/>
    <col min="15323" max="15323" width="16.85546875" style="13" customWidth="1"/>
    <col min="15324" max="15324" width="40.7109375" style="13" bestFit="1" customWidth="1"/>
    <col min="15325" max="15325" width="9.140625" style="13"/>
    <col min="15326" max="15326" width="8.5703125" style="13" customWidth="1"/>
    <col min="15327" max="15327" width="9.140625" style="13"/>
    <col min="15328" max="15328" width="9" style="13" bestFit="1" customWidth="1"/>
    <col min="15329" max="15333" width="9.140625" style="13"/>
    <col min="15334" max="15334" width="10.5703125" style="13" customWidth="1"/>
    <col min="15335" max="15337" width="9.140625" style="13"/>
    <col min="15338" max="15339" width="9.5703125" style="13" customWidth="1"/>
    <col min="15340" max="15340" width="11.140625" style="13" customWidth="1"/>
    <col min="15341" max="15577" width="9.140625" style="13"/>
    <col min="15578" max="15578" width="5.140625" style="13" customWidth="1"/>
    <col min="15579" max="15579" width="16.85546875" style="13" customWidth="1"/>
    <col min="15580" max="15580" width="40.7109375" style="13" bestFit="1" customWidth="1"/>
    <col min="15581" max="15581" width="9.140625" style="13"/>
    <col min="15582" max="15582" width="8.5703125" style="13" customWidth="1"/>
    <col min="15583" max="15583" width="9.140625" style="13"/>
    <col min="15584" max="15584" width="9" style="13" bestFit="1" customWidth="1"/>
    <col min="15585" max="15589" width="9.140625" style="13"/>
    <col min="15590" max="15590" width="10.5703125" style="13" customWidth="1"/>
    <col min="15591" max="15593" width="9.140625" style="13"/>
    <col min="15594" max="15595" width="9.5703125" style="13" customWidth="1"/>
    <col min="15596" max="15596" width="11.140625" style="13" customWidth="1"/>
    <col min="15597" max="15833" width="9.140625" style="13"/>
    <col min="15834" max="15834" width="5.140625" style="13" customWidth="1"/>
    <col min="15835" max="15835" width="16.85546875" style="13" customWidth="1"/>
    <col min="15836" max="15836" width="40.7109375" style="13" bestFit="1" customWidth="1"/>
    <col min="15837" max="15837" width="9.140625" style="13"/>
    <col min="15838" max="15838" width="8.5703125" style="13" customWidth="1"/>
    <col min="15839" max="15839" width="9.140625" style="13"/>
    <col min="15840" max="15840" width="9" style="13" bestFit="1" customWidth="1"/>
    <col min="15841" max="15845" width="9.140625" style="13"/>
    <col min="15846" max="15846" width="10.5703125" style="13" customWidth="1"/>
    <col min="15847" max="15849" width="9.140625" style="13"/>
    <col min="15850" max="15851" width="9.5703125" style="13" customWidth="1"/>
    <col min="15852" max="15852" width="11.140625" style="13" customWidth="1"/>
    <col min="15853" max="16089" width="9.140625" style="13"/>
    <col min="16090" max="16090" width="5.140625" style="13" customWidth="1"/>
    <col min="16091" max="16091" width="16.85546875" style="13" customWidth="1"/>
    <col min="16092" max="16092" width="40.7109375" style="13" bestFit="1" customWidth="1"/>
    <col min="16093" max="16093" width="9.140625" style="13"/>
    <col min="16094" max="16094" width="8.5703125" style="13" customWidth="1"/>
    <col min="16095" max="16095" width="9.140625" style="13"/>
    <col min="16096" max="16096" width="9" style="13" bestFit="1" customWidth="1"/>
    <col min="16097" max="16101" width="9.140625" style="13"/>
    <col min="16102" max="16102" width="10.5703125" style="13" customWidth="1"/>
    <col min="16103" max="16105" width="9.140625" style="13"/>
    <col min="16106" max="16107" width="9.5703125" style="13" customWidth="1"/>
    <col min="16108" max="16108" width="11.140625" style="13" customWidth="1"/>
    <col min="16109" max="16384" width="9.140625" style="13"/>
  </cols>
  <sheetData>
    <row r="1" spans="1:3" ht="12.75" x14ac:dyDescent="0.25">
      <c r="A1" s="466" t="s">
        <v>678</v>
      </c>
      <c r="B1" s="466"/>
      <c r="C1" s="466"/>
    </row>
    <row r="2" spans="1:3" s="14" customFormat="1" ht="11.25" customHeight="1" x14ac:dyDescent="0.25">
      <c r="A2" s="467" t="s">
        <v>115</v>
      </c>
      <c r="B2" s="468" t="s">
        <v>136</v>
      </c>
      <c r="C2" s="468" t="s">
        <v>398</v>
      </c>
    </row>
    <row r="3" spans="1:3" s="14" customFormat="1" ht="11.25" customHeight="1" x14ac:dyDescent="0.25">
      <c r="A3" s="467"/>
      <c r="B3" s="468"/>
      <c r="C3" s="468"/>
    </row>
    <row r="4" spans="1:3" s="15" customFormat="1" x14ac:dyDescent="0.25">
      <c r="A4" s="16"/>
      <c r="B4" s="267"/>
      <c r="C4" s="54"/>
    </row>
    <row r="5" spans="1:3" s="17" customFormat="1" ht="14.25" customHeight="1" x14ac:dyDescent="0.25">
      <c r="A5" s="16">
        <v>1</v>
      </c>
      <c r="B5" s="31" t="s">
        <v>83</v>
      </c>
      <c r="C5" s="59">
        <v>1775</v>
      </c>
    </row>
    <row r="6" spans="1:3" s="17" customFormat="1" ht="14.25" customHeight="1" x14ac:dyDescent="0.25">
      <c r="A6" s="16">
        <v>2</v>
      </c>
      <c r="B6" s="31" t="s">
        <v>94</v>
      </c>
      <c r="C6" s="59">
        <v>4208</v>
      </c>
    </row>
    <row r="7" spans="1:3" s="17" customFormat="1" ht="14.25" customHeight="1" x14ac:dyDescent="0.25">
      <c r="A7" s="16">
        <v>3</v>
      </c>
      <c r="B7" s="31" t="s">
        <v>20</v>
      </c>
      <c r="C7" s="59">
        <v>4738</v>
      </c>
    </row>
    <row r="8" spans="1:3" s="17" customFormat="1" ht="14.25" customHeight="1" x14ac:dyDescent="0.25">
      <c r="A8" s="16">
        <v>4</v>
      </c>
      <c r="B8" s="31" t="s">
        <v>402</v>
      </c>
      <c r="C8" s="59">
        <v>5</v>
      </c>
    </row>
    <row r="9" spans="1:3" s="17" customFormat="1" ht="14.25" customHeight="1" x14ac:dyDescent="0.25">
      <c r="A9" s="16">
        <v>5</v>
      </c>
      <c r="B9" s="31" t="s">
        <v>194</v>
      </c>
      <c r="C9" s="59">
        <v>923</v>
      </c>
    </row>
    <row r="10" spans="1:3" s="17" customFormat="1" ht="14.25" customHeight="1" x14ac:dyDescent="0.25">
      <c r="A10" s="16">
        <v>6</v>
      </c>
      <c r="B10" s="31" t="s">
        <v>405</v>
      </c>
      <c r="C10" s="59">
        <v>13812</v>
      </c>
    </row>
    <row r="11" spans="1:3" s="17" customFormat="1" ht="14.25" customHeight="1" x14ac:dyDescent="0.25">
      <c r="A11" s="16">
        <v>7</v>
      </c>
      <c r="B11" s="31" t="s">
        <v>128</v>
      </c>
      <c r="C11" s="59">
        <v>1547</v>
      </c>
    </row>
    <row r="12" spans="1:3" s="17" customFormat="1" ht="14.25" customHeight="1" x14ac:dyDescent="0.25">
      <c r="A12" s="16">
        <v>8</v>
      </c>
      <c r="B12" s="31" t="s">
        <v>25</v>
      </c>
      <c r="C12" s="59">
        <v>5031</v>
      </c>
    </row>
    <row r="13" spans="1:3" s="17" customFormat="1" ht="14.25" customHeight="1" x14ac:dyDescent="0.25">
      <c r="A13" s="16">
        <v>9</v>
      </c>
      <c r="B13" s="31" t="s">
        <v>26</v>
      </c>
      <c r="C13" s="59">
        <v>4616</v>
      </c>
    </row>
    <row r="14" spans="1:3" s="17" customFormat="1" ht="14.25" customHeight="1" x14ac:dyDescent="0.25">
      <c r="A14" s="16">
        <v>10</v>
      </c>
      <c r="B14" s="31" t="s">
        <v>27</v>
      </c>
      <c r="C14" s="59">
        <v>2036</v>
      </c>
    </row>
    <row r="15" spans="1:3" s="17" customFormat="1" ht="14.25" customHeight="1" x14ac:dyDescent="0.25">
      <c r="A15" s="16">
        <v>11</v>
      </c>
      <c r="B15" s="31" t="s">
        <v>28</v>
      </c>
      <c r="C15" s="59">
        <v>2926</v>
      </c>
    </row>
    <row r="16" spans="1:3" s="17" customFormat="1" ht="14.25" customHeight="1" x14ac:dyDescent="0.25">
      <c r="A16" s="16">
        <v>12</v>
      </c>
      <c r="B16" s="31" t="s">
        <v>200</v>
      </c>
      <c r="C16" s="59">
        <v>3001</v>
      </c>
    </row>
    <row r="17" spans="1:3" s="17" customFormat="1" ht="14.25" customHeight="1" x14ac:dyDescent="0.25">
      <c r="A17" s="16">
        <v>13</v>
      </c>
      <c r="B17" s="31" t="s">
        <v>11</v>
      </c>
      <c r="C17" s="59">
        <v>2500</v>
      </c>
    </row>
    <row r="18" spans="1:3" s="17" customFormat="1" ht="14.25" customHeight="1" x14ac:dyDescent="0.25">
      <c r="A18" s="16">
        <v>14</v>
      </c>
      <c r="B18" s="31" t="s">
        <v>408</v>
      </c>
      <c r="C18" s="59">
        <v>5</v>
      </c>
    </row>
    <row r="19" spans="1:3" s="17" customFormat="1" ht="14.25" customHeight="1" x14ac:dyDescent="0.25">
      <c r="A19" s="16">
        <v>15</v>
      </c>
      <c r="B19" s="31" t="s">
        <v>32</v>
      </c>
      <c r="C19" s="59">
        <v>1115</v>
      </c>
    </row>
    <row r="20" spans="1:3" s="17" customFormat="1" ht="14.25" customHeight="1" x14ac:dyDescent="0.25">
      <c r="A20" s="16">
        <v>16</v>
      </c>
      <c r="B20" s="31" t="s">
        <v>35</v>
      </c>
      <c r="C20" s="59">
        <v>2213</v>
      </c>
    </row>
    <row r="21" spans="1:3" s="17" customFormat="1" ht="14.25" customHeight="1" x14ac:dyDescent="0.25">
      <c r="A21" s="16">
        <v>17</v>
      </c>
      <c r="B21" s="31" t="s">
        <v>34</v>
      </c>
      <c r="C21" s="59">
        <v>4042</v>
      </c>
    </row>
    <row r="22" spans="1:3" s="17" customFormat="1" ht="14.25" customHeight="1" x14ac:dyDescent="0.25">
      <c r="A22" s="16">
        <v>18</v>
      </c>
      <c r="B22" s="31" t="s">
        <v>119</v>
      </c>
      <c r="C22" s="59">
        <v>1800</v>
      </c>
    </row>
    <row r="23" spans="1:3" s="17" customFormat="1" ht="14.25" customHeight="1" x14ac:dyDescent="0.25">
      <c r="A23" s="16">
        <v>19</v>
      </c>
      <c r="B23" s="31" t="s">
        <v>120</v>
      </c>
      <c r="C23" s="59">
        <v>4370</v>
      </c>
    </row>
    <row r="24" spans="1:3" s="17" customFormat="1" ht="14.25" customHeight="1" x14ac:dyDescent="0.25">
      <c r="A24" s="16">
        <v>20</v>
      </c>
      <c r="B24" s="31" t="s">
        <v>205</v>
      </c>
      <c r="C24" s="59">
        <v>1400</v>
      </c>
    </row>
    <row r="25" spans="1:3" s="17" customFormat="1" ht="14.25" customHeight="1" x14ac:dyDescent="0.25">
      <c r="A25" s="16">
        <v>21</v>
      </c>
      <c r="B25" s="31" t="s">
        <v>207</v>
      </c>
      <c r="C25" s="59">
        <v>812</v>
      </c>
    </row>
    <row r="26" spans="1:3" s="17" customFormat="1" ht="14.25" customHeight="1" x14ac:dyDescent="0.25">
      <c r="A26" s="16">
        <v>22</v>
      </c>
      <c r="B26" s="31" t="s">
        <v>129</v>
      </c>
      <c r="C26" s="59">
        <v>4506</v>
      </c>
    </row>
    <row r="27" spans="1:3" s="17" customFormat="1" ht="14.25" customHeight="1" x14ac:dyDescent="0.25">
      <c r="A27" s="16">
        <v>23</v>
      </c>
      <c r="B27" s="31" t="s">
        <v>415</v>
      </c>
      <c r="C27" s="59">
        <v>2834</v>
      </c>
    </row>
    <row r="28" spans="1:3" s="17" customFormat="1" ht="14.25" customHeight="1" x14ac:dyDescent="0.25">
      <c r="A28" s="16">
        <v>24</v>
      </c>
      <c r="B28" s="31" t="s">
        <v>112</v>
      </c>
      <c r="C28" s="59">
        <v>6241</v>
      </c>
    </row>
    <row r="29" spans="1:3" s="17" customFormat="1" ht="14.25" customHeight="1" x14ac:dyDescent="0.25">
      <c r="A29" s="16">
        <v>25</v>
      </c>
      <c r="B29" s="31" t="s">
        <v>113</v>
      </c>
      <c r="C29" s="59">
        <v>15415</v>
      </c>
    </row>
    <row r="30" spans="1:3" s="17" customFormat="1" ht="14.25" customHeight="1" x14ac:dyDescent="0.25">
      <c r="A30" s="16">
        <v>26</v>
      </c>
      <c r="B30" s="31" t="s">
        <v>46</v>
      </c>
      <c r="C30" s="59">
        <v>4851</v>
      </c>
    </row>
    <row r="31" spans="1:3" s="17" customFormat="1" ht="14.25" customHeight="1" x14ac:dyDescent="0.25">
      <c r="A31" s="16">
        <v>27</v>
      </c>
      <c r="B31" s="31" t="s">
        <v>47</v>
      </c>
      <c r="C31" s="59">
        <v>3927</v>
      </c>
    </row>
    <row r="32" spans="1:3" s="17" customFormat="1" ht="14.25" customHeight="1" x14ac:dyDescent="0.25">
      <c r="A32" s="16">
        <v>28</v>
      </c>
      <c r="B32" s="31" t="s">
        <v>49</v>
      </c>
      <c r="C32" s="59">
        <v>8853</v>
      </c>
    </row>
    <row r="33" spans="1:3" s="17" customFormat="1" ht="14.25" customHeight="1" x14ac:dyDescent="0.25">
      <c r="A33" s="16">
        <v>29</v>
      </c>
      <c r="B33" s="31" t="s">
        <v>50</v>
      </c>
      <c r="C33" s="59">
        <v>11335</v>
      </c>
    </row>
    <row r="34" spans="1:3" s="17" customFormat="1" ht="14.25" customHeight="1" x14ac:dyDescent="0.25">
      <c r="A34" s="16">
        <v>30</v>
      </c>
      <c r="B34" s="31" t="s">
        <v>417</v>
      </c>
      <c r="C34" s="59">
        <v>7905</v>
      </c>
    </row>
    <row r="35" spans="1:3" s="17" customFormat="1" ht="14.25" customHeight="1" x14ac:dyDescent="0.25">
      <c r="A35" s="16">
        <v>31</v>
      </c>
      <c r="B35" s="31" t="s">
        <v>81</v>
      </c>
      <c r="C35" s="59">
        <v>11464</v>
      </c>
    </row>
    <row r="36" spans="1:3" s="17" customFormat="1" ht="14.25" customHeight="1" x14ac:dyDescent="0.25">
      <c r="A36" s="16">
        <v>32</v>
      </c>
      <c r="B36" s="31" t="s">
        <v>171</v>
      </c>
      <c r="C36" s="59">
        <v>1407</v>
      </c>
    </row>
    <row r="37" spans="1:3" s="17" customFormat="1" ht="14.25" customHeight="1" x14ac:dyDescent="0.25">
      <c r="A37" s="16">
        <v>33</v>
      </c>
      <c r="B37" s="31" t="s">
        <v>10</v>
      </c>
      <c r="C37" s="59">
        <v>3000</v>
      </c>
    </row>
    <row r="38" spans="1:3" s="17" customFormat="1" ht="14.25" customHeight="1" x14ac:dyDescent="0.25">
      <c r="A38" s="16">
        <v>34</v>
      </c>
      <c r="B38" s="31" t="s">
        <v>121</v>
      </c>
      <c r="C38" s="59">
        <v>3000</v>
      </c>
    </row>
    <row r="39" spans="1:3" s="17" customFormat="1" ht="14.25" customHeight="1" x14ac:dyDescent="0.25">
      <c r="A39" s="16">
        <v>35</v>
      </c>
      <c r="B39" s="31" t="s">
        <v>153</v>
      </c>
      <c r="C39" s="59">
        <v>8005</v>
      </c>
    </row>
    <row r="40" spans="1:3" s="17" customFormat="1" ht="14.25" customHeight="1" x14ac:dyDescent="0.25">
      <c r="A40" s="16">
        <v>36</v>
      </c>
      <c r="B40" s="31" t="s">
        <v>235</v>
      </c>
      <c r="C40" s="59">
        <v>2000</v>
      </c>
    </row>
    <row r="41" spans="1:3" s="17" customFormat="1" ht="14.25" customHeight="1" x14ac:dyDescent="0.25">
      <c r="A41" s="16">
        <v>37</v>
      </c>
      <c r="B41" s="31" t="s">
        <v>18</v>
      </c>
      <c r="C41" s="59">
        <v>3000</v>
      </c>
    </row>
    <row r="42" spans="1:3" s="17" customFormat="1" ht="14.25" customHeight="1" x14ac:dyDescent="0.25">
      <c r="A42" s="16">
        <v>39</v>
      </c>
      <c r="B42" s="60" t="s">
        <v>421</v>
      </c>
      <c r="C42" s="59">
        <v>10</v>
      </c>
    </row>
    <row r="43" spans="1:3" s="17" customFormat="1" ht="14.25" customHeight="1" x14ac:dyDescent="0.25">
      <c r="A43" s="16">
        <v>40</v>
      </c>
      <c r="B43" s="31" t="s">
        <v>422</v>
      </c>
      <c r="C43" s="59">
        <v>10</v>
      </c>
    </row>
    <row r="44" spans="1:3" s="17" customFormat="1" ht="14.25" customHeight="1" x14ac:dyDescent="0.25">
      <c r="A44" s="16">
        <v>41</v>
      </c>
      <c r="B44" s="268" t="s">
        <v>423</v>
      </c>
      <c r="C44" s="59">
        <v>20</v>
      </c>
    </row>
    <row r="45" spans="1:3" s="19" customFormat="1" ht="14.25" customHeight="1" x14ac:dyDescent="0.25">
      <c r="A45" s="18"/>
      <c r="B45" s="160" t="s">
        <v>645</v>
      </c>
      <c r="C45" s="63">
        <f>SUM(C5:C44)</f>
        <v>160658</v>
      </c>
    </row>
  </sheetData>
  <mergeCells count="4">
    <mergeCell ref="A1:C1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28"/>
  <sheetViews>
    <sheetView workbookViewId="0">
      <selection activeCell="B2" sqref="B2:B3"/>
    </sheetView>
  </sheetViews>
  <sheetFormatPr defaultRowHeight="15" x14ac:dyDescent="0.25"/>
  <cols>
    <col min="1" max="1" width="7.85546875" style="25" customWidth="1"/>
    <col min="2" max="2" width="66.5703125" style="26" customWidth="1"/>
    <col min="3" max="3" width="16.140625" style="27" customWidth="1"/>
    <col min="4" max="4" width="9.28515625" style="23" customWidth="1"/>
    <col min="5" max="8" width="9.140625" style="23" customWidth="1"/>
    <col min="9" max="16384" width="9.140625" style="23"/>
  </cols>
  <sheetData>
    <row r="1" spans="1:3" x14ac:dyDescent="0.25">
      <c r="A1" s="466" t="s">
        <v>679</v>
      </c>
      <c r="B1" s="466"/>
      <c r="C1" s="466"/>
    </row>
    <row r="2" spans="1:3" ht="28.5" customHeight="1" x14ac:dyDescent="0.25">
      <c r="A2" s="469" t="s">
        <v>115</v>
      </c>
      <c r="B2" s="469" t="s">
        <v>136</v>
      </c>
      <c r="C2" s="468" t="s">
        <v>398</v>
      </c>
    </row>
    <row r="3" spans="1:3" ht="93" customHeight="1" x14ac:dyDescent="0.25">
      <c r="A3" s="469"/>
      <c r="B3" s="469"/>
      <c r="C3" s="468"/>
    </row>
    <row r="4" spans="1:3" ht="13.5" customHeight="1" x14ac:dyDescent="0.25">
      <c r="A4" s="57">
        <v>1</v>
      </c>
      <c r="B4" s="31" t="s">
        <v>426</v>
      </c>
      <c r="C4" s="269">
        <v>4437</v>
      </c>
    </row>
    <row r="5" spans="1:3" ht="13.5" customHeight="1" x14ac:dyDescent="0.25">
      <c r="A5" s="57">
        <v>2</v>
      </c>
      <c r="B5" s="31" t="s">
        <v>402</v>
      </c>
      <c r="C5" s="269">
        <v>50</v>
      </c>
    </row>
    <row r="6" spans="1:3" ht="13.5" customHeight="1" x14ac:dyDescent="0.25">
      <c r="A6" s="57">
        <v>3</v>
      </c>
      <c r="B6" s="31" t="s">
        <v>420</v>
      </c>
      <c r="C6" s="269">
        <v>2850</v>
      </c>
    </row>
    <row r="7" spans="1:3" ht="13.5" customHeight="1" x14ac:dyDescent="0.25">
      <c r="A7" s="57">
        <v>4</v>
      </c>
      <c r="B7" s="31" t="s">
        <v>25</v>
      </c>
      <c r="C7" s="269">
        <v>820</v>
      </c>
    </row>
    <row r="8" spans="1:3" ht="13.5" customHeight="1" x14ac:dyDescent="0.25">
      <c r="A8" s="57">
        <v>5</v>
      </c>
      <c r="B8" s="31" t="s">
        <v>200</v>
      </c>
      <c r="C8" s="269">
        <v>1781</v>
      </c>
    </row>
    <row r="9" spans="1:3" ht="13.5" customHeight="1" x14ac:dyDescent="0.25">
      <c r="A9" s="57">
        <v>6</v>
      </c>
      <c r="B9" s="31" t="s">
        <v>11</v>
      </c>
      <c r="C9" s="269">
        <v>2374</v>
      </c>
    </row>
    <row r="10" spans="1:3" ht="13.5" customHeight="1" x14ac:dyDescent="0.25">
      <c r="A10" s="57">
        <v>7</v>
      </c>
      <c r="B10" s="31" t="s">
        <v>427</v>
      </c>
      <c r="C10" s="269">
        <v>3150</v>
      </c>
    </row>
    <row r="11" spans="1:3" ht="13.5" customHeight="1" x14ac:dyDescent="0.25">
      <c r="A11" s="57">
        <v>8</v>
      </c>
      <c r="B11" s="31" t="s">
        <v>408</v>
      </c>
      <c r="C11" s="269">
        <v>540</v>
      </c>
    </row>
    <row r="12" spans="1:3" ht="13.5" customHeight="1" x14ac:dyDescent="0.25">
      <c r="A12" s="57">
        <v>9</v>
      </c>
      <c r="B12" s="31" t="s">
        <v>32</v>
      </c>
      <c r="C12" s="269">
        <v>1000</v>
      </c>
    </row>
    <row r="13" spans="1:3" ht="13.5" customHeight="1" x14ac:dyDescent="0.25">
      <c r="A13" s="57">
        <v>10</v>
      </c>
      <c r="B13" s="31" t="s">
        <v>207</v>
      </c>
      <c r="C13" s="269">
        <v>556</v>
      </c>
    </row>
    <row r="14" spans="1:3" ht="13.5" customHeight="1" x14ac:dyDescent="0.25">
      <c r="A14" s="57">
        <v>11</v>
      </c>
      <c r="B14" s="31" t="s">
        <v>113</v>
      </c>
      <c r="C14" s="269">
        <v>12271</v>
      </c>
    </row>
    <row r="15" spans="1:3" ht="13.5" customHeight="1" x14ac:dyDescent="0.25">
      <c r="A15" s="57">
        <v>12</v>
      </c>
      <c r="B15" s="31" t="s">
        <v>56</v>
      </c>
      <c r="C15" s="269">
        <v>1662</v>
      </c>
    </row>
    <row r="16" spans="1:3" ht="13.5" customHeight="1" x14ac:dyDescent="0.25">
      <c r="A16" s="57">
        <v>13</v>
      </c>
      <c r="B16" s="31" t="s">
        <v>417</v>
      </c>
      <c r="C16" s="269">
        <v>12228</v>
      </c>
    </row>
    <row r="17" spans="1:3" ht="13.5" customHeight="1" x14ac:dyDescent="0.25">
      <c r="A17" s="57">
        <v>14</v>
      </c>
      <c r="B17" s="31" t="s">
        <v>428</v>
      </c>
      <c r="C17" s="269">
        <v>500</v>
      </c>
    </row>
    <row r="18" spans="1:3" ht="13.5" customHeight="1" x14ac:dyDescent="0.25">
      <c r="A18" s="57">
        <v>15</v>
      </c>
      <c r="B18" s="31" t="s">
        <v>429</v>
      </c>
      <c r="C18" s="269">
        <v>500</v>
      </c>
    </row>
    <row r="19" spans="1:3" ht="13.5" customHeight="1" x14ac:dyDescent="0.25">
      <c r="A19" s="57">
        <v>16</v>
      </c>
      <c r="B19" s="31" t="s">
        <v>430</v>
      </c>
      <c r="C19" s="269">
        <v>1000</v>
      </c>
    </row>
    <row r="20" spans="1:3" ht="13.5" customHeight="1" x14ac:dyDescent="0.25">
      <c r="A20" s="57">
        <v>17</v>
      </c>
      <c r="B20" s="31" t="s">
        <v>81</v>
      </c>
      <c r="C20" s="7">
        <v>16194</v>
      </c>
    </row>
    <row r="21" spans="1:3" ht="13.5" customHeight="1" x14ac:dyDescent="0.25">
      <c r="A21" s="57">
        <v>18</v>
      </c>
      <c r="B21" s="31" t="s">
        <v>171</v>
      </c>
      <c r="C21" s="269">
        <v>558</v>
      </c>
    </row>
    <row r="22" spans="1:3" ht="13.5" customHeight="1" x14ac:dyDescent="0.25">
      <c r="A22" s="57">
        <v>19</v>
      </c>
      <c r="B22" s="31" t="s">
        <v>10</v>
      </c>
      <c r="C22" s="269">
        <v>7064</v>
      </c>
    </row>
    <row r="23" spans="1:3" ht="13.5" customHeight="1" x14ac:dyDescent="0.25">
      <c r="A23" s="57">
        <v>20</v>
      </c>
      <c r="B23" s="31" t="s">
        <v>121</v>
      </c>
      <c r="C23" s="269">
        <v>4749</v>
      </c>
    </row>
    <row r="24" spans="1:3" ht="13.5" customHeight="1" x14ac:dyDescent="0.25">
      <c r="A24" s="57">
        <v>21</v>
      </c>
      <c r="B24" s="31" t="s">
        <v>153</v>
      </c>
      <c r="C24" s="269">
        <v>11869</v>
      </c>
    </row>
    <row r="25" spans="1:3" ht="13.5" customHeight="1" x14ac:dyDescent="0.25">
      <c r="A25" s="57">
        <v>22</v>
      </c>
      <c r="B25" s="31" t="s">
        <v>235</v>
      </c>
      <c r="C25" s="269">
        <v>1186</v>
      </c>
    </row>
    <row r="26" spans="1:3" ht="13.5" customHeight="1" x14ac:dyDescent="0.25">
      <c r="A26" s="57">
        <v>23</v>
      </c>
      <c r="B26" s="31" t="s">
        <v>431</v>
      </c>
      <c r="C26" s="7">
        <v>4000</v>
      </c>
    </row>
    <row r="27" spans="1:3" ht="13.5" customHeight="1" x14ac:dyDescent="0.25">
      <c r="A27" s="57">
        <v>24</v>
      </c>
      <c r="B27" s="268" t="s">
        <v>423</v>
      </c>
      <c r="C27" s="7">
        <v>20</v>
      </c>
    </row>
    <row r="28" spans="1:3" s="24" customFormat="1" ht="13.5" customHeight="1" x14ac:dyDescent="0.25">
      <c r="A28" s="270"/>
      <c r="B28" s="160" t="s">
        <v>645</v>
      </c>
      <c r="C28" s="63">
        <f>SUM(C4:C27)</f>
        <v>91359</v>
      </c>
    </row>
  </sheetData>
  <mergeCells count="4">
    <mergeCell ref="A1:C1"/>
    <mergeCell ref="A2:A3"/>
    <mergeCell ref="B2:B3"/>
    <mergeCell ref="C2:C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03"/>
  <sheetViews>
    <sheetView workbookViewId="0">
      <pane xSplit="2" ySplit="3" topLeftCell="C52" activePane="bottomRight" state="frozen"/>
      <selection pane="topRight" activeCell="C1" sqref="C1"/>
      <selection pane="bottomLeft" activeCell="A4" sqref="A4"/>
      <selection pane="bottomRight" activeCell="F73" sqref="F73"/>
    </sheetView>
  </sheetViews>
  <sheetFormatPr defaultRowHeight="12.75" x14ac:dyDescent="0.25"/>
  <cols>
    <col min="1" max="1" width="4.7109375" style="43" bestFit="1" customWidth="1"/>
    <col min="2" max="2" width="58.42578125" style="52" customWidth="1"/>
    <col min="3" max="3" width="14.42578125" style="43" customWidth="1"/>
    <col min="4" max="230" width="9.140625" style="28"/>
    <col min="231" max="231" width="5" style="28" customWidth="1"/>
    <col min="232" max="232" width="19.85546875" style="28" customWidth="1"/>
    <col min="233" max="233" width="48.7109375" style="28" customWidth="1"/>
    <col min="234" max="234" width="24.140625" style="28" customWidth="1"/>
    <col min="235" max="237" width="9.140625" style="28"/>
    <col min="238" max="238" width="9.85546875" style="28" customWidth="1"/>
    <col min="239" max="240" width="9.140625" style="28"/>
    <col min="241" max="241" width="9.5703125" style="28" customWidth="1"/>
    <col min="242" max="243" width="9.7109375" style="28" customWidth="1"/>
    <col min="244" max="244" width="9.140625" style="28"/>
    <col min="245" max="245" width="9.7109375" style="28" customWidth="1"/>
    <col min="246" max="486" width="9.140625" style="28"/>
    <col min="487" max="487" width="5" style="28" customWidth="1"/>
    <col min="488" max="488" width="19.85546875" style="28" customWidth="1"/>
    <col min="489" max="489" width="48.7109375" style="28" customWidth="1"/>
    <col min="490" max="490" width="24.140625" style="28" customWidth="1"/>
    <col min="491" max="493" width="9.140625" style="28"/>
    <col min="494" max="494" width="9.85546875" style="28" customWidth="1"/>
    <col min="495" max="496" width="9.140625" style="28"/>
    <col min="497" max="497" width="9.5703125" style="28" customWidth="1"/>
    <col min="498" max="499" width="9.7109375" style="28" customWidth="1"/>
    <col min="500" max="500" width="9.140625" style="28"/>
    <col min="501" max="501" width="9.7109375" style="28" customWidth="1"/>
    <col min="502" max="742" width="9.140625" style="28"/>
    <col min="743" max="743" width="5" style="28" customWidth="1"/>
    <col min="744" max="744" width="19.85546875" style="28" customWidth="1"/>
    <col min="745" max="745" width="48.7109375" style="28" customWidth="1"/>
    <col min="746" max="746" width="24.140625" style="28" customWidth="1"/>
    <col min="747" max="749" width="9.140625" style="28"/>
    <col min="750" max="750" width="9.85546875" style="28" customWidth="1"/>
    <col min="751" max="752" width="9.140625" style="28"/>
    <col min="753" max="753" width="9.5703125" style="28" customWidth="1"/>
    <col min="754" max="755" width="9.7109375" style="28" customWidth="1"/>
    <col min="756" max="756" width="9.140625" style="28"/>
    <col min="757" max="757" width="9.7109375" style="28" customWidth="1"/>
    <col min="758" max="998" width="9.140625" style="28"/>
    <col min="999" max="999" width="5" style="28" customWidth="1"/>
    <col min="1000" max="1000" width="19.85546875" style="28" customWidth="1"/>
    <col min="1001" max="1001" width="48.7109375" style="28" customWidth="1"/>
    <col min="1002" max="1002" width="24.140625" style="28" customWidth="1"/>
    <col min="1003" max="1005" width="9.140625" style="28"/>
    <col min="1006" max="1006" width="9.85546875" style="28" customWidth="1"/>
    <col min="1007" max="1008" width="9.140625" style="28"/>
    <col min="1009" max="1009" width="9.5703125" style="28" customWidth="1"/>
    <col min="1010" max="1011" width="9.7109375" style="28" customWidth="1"/>
    <col min="1012" max="1012" width="9.140625" style="28"/>
    <col min="1013" max="1013" width="9.7109375" style="28" customWidth="1"/>
    <col min="1014" max="1254" width="9.140625" style="28"/>
    <col min="1255" max="1255" width="5" style="28" customWidth="1"/>
    <col min="1256" max="1256" width="19.85546875" style="28" customWidth="1"/>
    <col min="1257" max="1257" width="48.7109375" style="28" customWidth="1"/>
    <col min="1258" max="1258" width="24.140625" style="28" customWidth="1"/>
    <col min="1259" max="1261" width="9.140625" style="28"/>
    <col min="1262" max="1262" width="9.85546875" style="28" customWidth="1"/>
    <col min="1263" max="1264" width="9.140625" style="28"/>
    <col min="1265" max="1265" width="9.5703125" style="28" customWidth="1"/>
    <col min="1266" max="1267" width="9.7109375" style="28" customWidth="1"/>
    <col min="1268" max="1268" width="9.140625" style="28"/>
    <col min="1269" max="1269" width="9.7109375" style="28" customWidth="1"/>
    <col min="1270" max="1510" width="9.140625" style="28"/>
    <col min="1511" max="1511" width="5" style="28" customWidth="1"/>
    <col min="1512" max="1512" width="19.85546875" style="28" customWidth="1"/>
    <col min="1513" max="1513" width="48.7109375" style="28" customWidth="1"/>
    <col min="1514" max="1514" width="24.140625" style="28" customWidth="1"/>
    <col min="1515" max="1517" width="9.140625" style="28"/>
    <col min="1518" max="1518" width="9.85546875" style="28" customWidth="1"/>
    <col min="1519" max="1520" width="9.140625" style="28"/>
    <col min="1521" max="1521" width="9.5703125" style="28" customWidth="1"/>
    <col min="1522" max="1523" width="9.7109375" style="28" customWidth="1"/>
    <col min="1524" max="1524" width="9.140625" style="28"/>
    <col min="1525" max="1525" width="9.7109375" style="28" customWidth="1"/>
    <col min="1526" max="1766" width="9.140625" style="28"/>
    <col min="1767" max="1767" width="5" style="28" customWidth="1"/>
    <col min="1768" max="1768" width="19.85546875" style="28" customWidth="1"/>
    <col min="1769" max="1769" width="48.7109375" style="28" customWidth="1"/>
    <col min="1770" max="1770" width="24.140625" style="28" customWidth="1"/>
    <col min="1771" max="1773" width="9.140625" style="28"/>
    <col min="1774" max="1774" width="9.85546875" style="28" customWidth="1"/>
    <col min="1775" max="1776" width="9.140625" style="28"/>
    <col min="1777" max="1777" width="9.5703125" style="28" customWidth="1"/>
    <col min="1778" max="1779" width="9.7109375" style="28" customWidth="1"/>
    <col min="1780" max="1780" width="9.140625" style="28"/>
    <col min="1781" max="1781" width="9.7109375" style="28" customWidth="1"/>
    <col min="1782" max="2022" width="9.140625" style="28"/>
    <col min="2023" max="2023" width="5" style="28" customWidth="1"/>
    <col min="2024" max="2024" width="19.85546875" style="28" customWidth="1"/>
    <col min="2025" max="2025" width="48.7109375" style="28" customWidth="1"/>
    <col min="2026" max="2026" width="24.140625" style="28" customWidth="1"/>
    <col min="2027" max="2029" width="9.140625" style="28"/>
    <col min="2030" max="2030" width="9.85546875" style="28" customWidth="1"/>
    <col min="2031" max="2032" width="9.140625" style="28"/>
    <col min="2033" max="2033" width="9.5703125" style="28" customWidth="1"/>
    <col min="2034" max="2035" width="9.7109375" style="28" customWidth="1"/>
    <col min="2036" max="2036" width="9.140625" style="28"/>
    <col min="2037" max="2037" width="9.7109375" style="28" customWidth="1"/>
    <col min="2038" max="2278" width="9.140625" style="28"/>
    <col min="2279" max="2279" width="5" style="28" customWidth="1"/>
    <col min="2280" max="2280" width="19.85546875" style="28" customWidth="1"/>
    <col min="2281" max="2281" width="48.7109375" style="28" customWidth="1"/>
    <col min="2282" max="2282" width="24.140625" style="28" customWidth="1"/>
    <col min="2283" max="2285" width="9.140625" style="28"/>
    <col min="2286" max="2286" width="9.85546875" style="28" customWidth="1"/>
    <col min="2287" max="2288" width="9.140625" style="28"/>
    <col min="2289" max="2289" width="9.5703125" style="28" customWidth="1"/>
    <col min="2290" max="2291" width="9.7109375" style="28" customWidth="1"/>
    <col min="2292" max="2292" width="9.140625" style="28"/>
    <col min="2293" max="2293" width="9.7109375" style="28" customWidth="1"/>
    <col min="2294" max="2534" width="9.140625" style="28"/>
    <col min="2535" max="2535" width="5" style="28" customWidth="1"/>
    <col min="2536" max="2536" width="19.85546875" style="28" customWidth="1"/>
    <col min="2537" max="2537" width="48.7109375" style="28" customWidth="1"/>
    <col min="2538" max="2538" width="24.140625" style="28" customWidth="1"/>
    <col min="2539" max="2541" width="9.140625" style="28"/>
    <col min="2542" max="2542" width="9.85546875" style="28" customWidth="1"/>
    <col min="2543" max="2544" width="9.140625" style="28"/>
    <col min="2545" max="2545" width="9.5703125" style="28" customWidth="1"/>
    <col min="2546" max="2547" width="9.7109375" style="28" customWidth="1"/>
    <col min="2548" max="2548" width="9.140625" style="28"/>
    <col min="2549" max="2549" width="9.7109375" style="28" customWidth="1"/>
    <col min="2550" max="2790" width="9.140625" style="28"/>
    <col min="2791" max="2791" width="5" style="28" customWidth="1"/>
    <col min="2792" max="2792" width="19.85546875" style="28" customWidth="1"/>
    <col min="2793" max="2793" width="48.7109375" style="28" customWidth="1"/>
    <col min="2794" max="2794" width="24.140625" style="28" customWidth="1"/>
    <col min="2795" max="2797" width="9.140625" style="28"/>
    <col min="2798" max="2798" width="9.85546875" style="28" customWidth="1"/>
    <col min="2799" max="2800" width="9.140625" style="28"/>
    <col min="2801" max="2801" width="9.5703125" style="28" customWidth="1"/>
    <col min="2802" max="2803" width="9.7109375" style="28" customWidth="1"/>
    <col min="2804" max="2804" width="9.140625" style="28"/>
    <col min="2805" max="2805" width="9.7109375" style="28" customWidth="1"/>
    <col min="2806" max="3046" width="9.140625" style="28"/>
    <col min="3047" max="3047" width="5" style="28" customWidth="1"/>
    <col min="3048" max="3048" width="19.85546875" style="28" customWidth="1"/>
    <col min="3049" max="3049" width="48.7109375" style="28" customWidth="1"/>
    <col min="3050" max="3050" width="24.140625" style="28" customWidth="1"/>
    <col min="3051" max="3053" width="9.140625" style="28"/>
    <col min="3054" max="3054" width="9.85546875" style="28" customWidth="1"/>
    <col min="3055" max="3056" width="9.140625" style="28"/>
    <col min="3057" max="3057" width="9.5703125" style="28" customWidth="1"/>
    <col min="3058" max="3059" width="9.7109375" style="28" customWidth="1"/>
    <col min="3060" max="3060" width="9.140625" style="28"/>
    <col min="3061" max="3061" width="9.7109375" style="28" customWidth="1"/>
    <col min="3062" max="3302" width="9.140625" style="28"/>
    <col min="3303" max="3303" width="5" style="28" customWidth="1"/>
    <col min="3304" max="3304" width="19.85546875" style="28" customWidth="1"/>
    <col min="3305" max="3305" width="48.7109375" style="28" customWidth="1"/>
    <col min="3306" max="3306" width="24.140625" style="28" customWidth="1"/>
    <col min="3307" max="3309" width="9.140625" style="28"/>
    <col min="3310" max="3310" width="9.85546875" style="28" customWidth="1"/>
    <col min="3311" max="3312" width="9.140625" style="28"/>
    <col min="3313" max="3313" width="9.5703125" style="28" customWidth="1"/>
    <col min="3314" max="3315" width="9.7109375" style="28" customWidth="1"/>
    <col min="3316" max="3316" width="9.140625" style="28"/>
    <col min="3317" max="3317" width="9.7109375" style="28" customWidth="1"/>
    <col min="3318" max="3558" width="9.140625" style="28"/>
    <col min="3559" max="3559" width="5" style="28" customWidth="1"/>
    <col min="3560" max="3560" width="19.85546875" style="28" customWidth="1"/>
    <col min="3561" max="3561" width="48.7109375" style="28" customWidth="1"/>
    <col min="3562" max="3562" width="24.140625" style="28" customWidth="1"/>
    <col min="3563" max="3565" width="9.140625" style="28"/>
    <col min="3566" max="3566" width="9.85546875" style="28" customWidth="1"/>
    <col min="3567" max="3568" width="9.140625" style="28"/>
    <col min="3569" max="3569" width="9.5703125" style="28" customWidth="1"/>
    <col min="3570" max="3571" width="9.7109375" style="28" customWidth="1"/>
    <col min="3572" max="3572" width="9.140625" style="28"/>
    <col min="3573" max="3573" width="9.7109375" style="28" customWidth="1"/>
    <col min="3574" max="3814" width="9.140625" style="28"/>
    <col min="3815" max="3815" width="5" style="28" customWidth="1"/>
    <col min="3816" max="3816" width="19.85546875" style="28" customWidth="1"/>
    <col min="3817" max="3817" width="48.7109375" style="28" customWidth="1"/>
    <col min="3818" max="3818" width="24.140625" style="28" customWidth="1"/>
    <col min="3819" max="3821" width="9.140625" style="28"/>
    <col min="3822" max="3822" width="9.85546875" style="28" customWidth="1"/>
    <col min="3823" max="3824" width="9.140625" style="28"/>
    <col min="3825" max="3825" width="9.5703125" style="28" customWidth="1"/>
    <col min="3826" max="3827" width="9.7109375" style="28" customWidth="1"/>
    <col min="3828" max="3828" width="9.140625" style="28"/>
    <col min="3829" max="3829" width="9.7109375" style="28" customWidth="1"/>
    <col min="3830" max="4070" width="9.140625" style="28"/>
    <col min="4071" max="4071" width="5" style="28" customWidth="1"/>
    <col min="4072" max="4072" width="19.85546875" style="28" customWidth="1"/>
    <col min="4073" max="4073" width="48.7109375" style="28" customWidth="1"/>
    <col min="4074" max="4074" width="24.140625" style="28" customWidth="1"/>
    <col min="4075" max="4077" width="9.140625" style="28"/>
    <col min="4078" max="4078" width="9.85546875" style="28" customWidth="1"/>
    <col min="4079" max="4080" width="9.140625" style="28"/>
    <col min="4081" max="4081" width="9.5703125" style="28" customWidth="1"/>
    <col min="4082" max="4083" width="9.7109375" style="28" customWidth="1"/>
    <col min="4084" max="4084" width="9.140625" style="28"/>
    <col min="4085" max="4085" width="9.7109375" style="28" customWidth="1"/>
    <col min="4086" max="4326" width="9.140625" style="28"/>
    <col min="4327" max="4327" width="5" style="28" customWidth="1"/>
    <col min="4328" max="4328" width="19.85546875" style="28" customWidth="1"/>
    <col min="4329" max="4329" width="48.7109375" style="28" customWidth="1"/>
    <col min="4330" max="4330" width="24.140625" style="28" customWidth="1"/>
    <col min="4331" max="4333" width="9.140625" style="28"/>
    <col min="4334" max="4334" width="9.85546875" style="28" customWidth="1"/>
    <col min="4335" max="4336" width="9.140625" style="28"/>
    <col min="4337" max="4337" width="9.5703125" style="28" customWidth="1"/>
    <col min="4338" max="4339" width="9.7109375" style="28" customWidth="1"/>
    <col min="4340" max="4340" width="9.140625" style="28"/>
    <col min="4341" max="4341" width="9.7109375" style="28" customWidth="1"/>
    <col min="4342" max="4582" width="9.140625" style="28"/>
    <col min="4583" max="4583" width="5" style="28" customWidth="1"/>
    <col min="4584" max="4584" width="19.85546875" style="28" customWidth="1"/>
    <col min="4585" max="4585" width="48.7109375" style="28" customWidth="1"/>
    <col min="4586" max="4586" width="24.140625" style="28" customWidth="1"/>
    <col min="4587" max="4589" width="9.140625" style="28"/>
    <col min="4590" max="4590" width="9.85546875" style="28" customWidth="1"/>
    <col min="4591" max="4592" width="9.140625" style="28"/>
    <col min="4593" max="4593" width="9.5703125" style="28" customWidth="1"/>
    <col min="4594" max="4595" width="9.7109375" style="28" customWidth="1"/>
    <col min="4596" max="4596" width="9.140625" style="28"/>
    <col min="4597" max="4597" width="9.7109375" style="28" customWidth="1"/>
    <col min="4598" max="4838" width="9.140625" style="28"/>
    <col min="4839" max="4839" width="5" style="28" customWidth="1"/>
    <col min="4840" max="4840" width="19.85546875" style="28" customWidth="1"/>
    <col min="4841" max="4841" width="48.7109375" style="28" customWidth="1"/>
    <col min="4842" max="4842" width="24.140625" style="28" customWidth="1"/>
    <col min="4843" max="4845" width="9.140625" style="28"/>
    <col min="4846" max="4846" width="9.85546875" style="28" customWidth="1"/>
    <col min="4847" max="4848" width="9.140625" style="28"/>
    <col min="4849" max="4849" width="9.5703125" style="28" customWidth="1"/>
    <col min="4850" max="4851" width="9.7109375" style="28" customWidth="1"/>
    <col min="4852" max="4852" width="9.140625" style="28"/>
    <col min="4853" max="4853" width="9.7109375" style="28" customWidth="1"/>
    <col min="4854" max="5094" width="9.140625" style="28"/>
    <col min="5095" max="5095" width="5" style="28" customWidth="1"/>
    <col min="5096" max="5096" width="19.85546875" style="28" customWidth="1"/>
    <col min="5097" max="5097" width="48.7109375" style="28" customWidth="1"/>
    <col min="5098" max="5098" width="24.140625" style="28" customWidth="1"/>
    <col min="5099" max="5101" width="9.140625" style="28"/>
    <col min="5102" max="5102" width="9.85546875" style="28" customWidth="1"/>
    <col min="5103" max="5104" width="9.140625" style="28"/>
    <col min="5105" max="5105" width="9.5703125" style="28" customWidth="1"/>
    <col min="5106" max="5107" width="9.7109375" style="28" customWidth="1"/>
    <col min="5108" max="5108" width="9.140625" style="28"/>
    <col min="5109" max="5109" width="9.7109375" style="28" customWidth="1"/>
    <col min="5110" max="5350" width="9.140625" style="28"/>
    <col min="5351" max="5351" width="5" style="28" customWidth="1"/>
    <col min="5352" max="5352" width="19.85546875" style="28" customWidth="1"/>
    <col min="5353" max="5353" width="48.7109375" style="28" customWidth="1"/>
    <col min="5354" max="5354" width="24.140625" style="28" customWidth="1"/>
    <col min="5355" max="5357" width="9.140625" style="28"/>
    <col min="5358" max="5358" width="9.85546875" style="28" customWidth="1"/>
    <col min="5359" max="5360" width="9.140625" style="28"/>
    <col min="5361" max="5361" width="9.5703125" style="28" customWidth="1"/>
    <col min="5362" max="5363" width="9.7109375" style="28" customWidth="1"/>
    <col min="5364" max="5364" width="9.140625" style="28"/>
    <col min="5365" max="5365" width="9.7109375" style="28" customWidth="1"/>
    <col min="5366" max="5606" width="9.140625" style="28"/>
    <col min="5607" max="5607" width="5" style="28" customWidth="1"/>
    <col min="5608" max="5608" width="19.85546875" style="28" customWidth="1"/>
    <col min="5609" max="5609" width="48.7109375" style="28" customWidth="1"/>
    <col min="5610" max="5610" width="24.140625" style="28" customWidth="1"/>
    <col min="5611" max="5613" width="9.140625" style="28"/>
    <col min="5614" max="5614" width="9.85546875" style="28" customWidth="1"/>
    <col min="5615" max="5616" width="9.140625" style="28"/>
    <col min="5617" max="5617" width="9.5703125" style="28" customWidth="1"/>
    <col min="5618" max="5619" width="9.7109375" style="28" customWidth="1"/>
    <col min="5620" max="5620" width="9.140625" style="28"/>
    <col min="5621" max="5621" width="9.7109375" style="28" customWidth="1"/>
    <col min="5622" max="5862" width="9.140625" style="28"/>
    <col min="5863" max="5863" width="5" style="28" customWidth="1"/>
    <col min="5864" max="5864" width="19.85546875" style="28" customWidth="1"/>
    <col min="5865" max="5865" width="48.7109375" style="28" customWidth="1"/>
    <col min="5866" max="5866" width="24.140625" style="28" customWidth="1"/>
    <col min="5867" max="5869" width="9.140625" style="28"/>
    <col min="5870" max="5870" width="9.85546875" style="28" customWidth="1"/>
    <col min="5871" max="5872" width="9.140625" style="28"/>
    <col min="5873" max="5873" width="9.5703125" style="28" customWidth="1"/>
    <col min="5874" max="5875" width="9.7109375" style="28" customWidth="1"/>
    <col min="5876" max="5876" width="9.140625" style="28"/>
    <col min="5877" max="5877" width="9.7109375" style="28" customWidth="1"/>
    <col min="5878" max="6118" width="9.140625" style="28"/>
    <col min="6119" max="6119" width="5" style="28" customWidth="1"/>
    <col min="6120" max="6120" width="19.85546875" style="28" customWidth="1"/>
    <col min="6121" max="6121" width="48.7109375" style="28" customWidth="1"/>
    <col min="6122" max="6122" width="24.140625" style="28" customWidth="1"/>
    <col min="6123" max="6125" width="9.140625" style="28"/>
    <col min="6126" max="6126" width="9.85546875" style="28" customWidth="1"/>
    <col min="6127" max="6128" width="9.140625" style="28"/>
    <col min="6129" max="6129" width="9.5703125" style="28" customWidth="1"/>
    <col min="6130" max="6131" width="9.7109375" style="28" customWidth="1"/>
    <col min="6132" max="6132" width="9.140625" style="28"/>
    <col min="6133" max="6133" width="9.7109375" style="28" customWidth="1"/>
    <col min="6134" max="6374" width="9.140625" style="28"/>
    <col min="6375" max="6375" width="5" style="28" customWidth="1"/>
    <col min="6376" max="6376" width="19.85546875" style="28" customWidth="1"/>
    <col min="6377" max="6377" width="48.7109375" style="28" customWidth="1"/>
    <col min="6378" max="6378" width="24.140625" style="28" customWidth="1"/>
    <col min="6379" max="6381" width="9.140625" style="28"/>
    <col min="6382" max="6382" width="9.85546875" style="28" customWidth="1"/>
    <col min="6383" max="6384" width="9.140625" style="28"/>
    <col min="6385" max="6385" width="9.5703125" style="28" customWidth="1"/>
    <col min="6386" max="6387" width="9.7109375" style="28" customWidth="1"/>
    <col min="6388" max="6388" width="9.140625" style="28"/>
    <col min="6389" max="6389" width="9.7109375" style="28" customWidth="1"/>
    <col min="6390" max="6630" width="9.140625" style="28"/>
    <col min="6631" max="6631" width="5" style="28" customWidth="1"/>
    <col min="6632" max="6632" width="19.85546875" style="28" customWidth="1"/>
    <col min="6633" max="6633" width="48.7109375" style="28" customWidth="1"/>
    <col min="6634" max="6634" width="24.140625" style="28" customWidth="1"/>
    <col min="6635" max="6637" width="9.140625" style="28"/>
    <col min="6638" max="6638" width="9.85546875" style="28" customWidth="1"/>
    <col min="6639" max="6640" width="9.140625" style="28"/>
    <col min="6641" max="6641" width="9.5703125" style="28" customWidth="1"/>
    <col min="6642" max="6643" width="9.7109375" style="28" customWidth="1"/>
    <col min="6644" max="6644" width="9.140625" style="28"/>
    <col min="6645" max="6645" width="9.7109375" style="28" customWidth="1"/>
    <col min="6646" max="6886" width="9.140625" style="28"/>
    <col min="6887" max="6887" width="5" style="28" customWidth="1"/>
    <col min="6888" max="6888" width="19.85546875" style="28" customWidth="1"/>
    <col min="6889" max="6889" width="48.7109375" style="28" customWidth="1"/>
    <col min="6890" max="6890" width="24.140625" style="28" customWidth="1"/>
    <col min="6891" max="6893" width="9.140625" style="28"/>
    <col min="6894" max="6894" width="9.85546875" style="28" customWidth="1"/>
    <col min="6895" max="6896" width="9.140625" style="28"/>
    <col min="6897" max="6897" width="9.5703125" style="28" customWidth="1"/>
    <col min="6898" max="6899" width="9.7109375" style="28" customWidth="1"/>
    <col min="6900" max="6900" width="9.140625" style="28"/>
    <col min="6901" max="6901" width="9.7109375" style="28" customWidth="1"/>
    <col min="6902" max="7142" width="9.140625" style="28"/>
    <col min="7143" max="7143" width="5" style="28" customWidth="1"/>
    <col min="7144" max="7144" width="19.85546875" style="28" customWidth="1"/>
    <col min="7145" max="7145" width="48.7109375" style="28" customWidth="1"/>
    <col min="7146" max="7146" width="24.140625" style="28" customWidth="1"/>
    <col min="7147" max="7149" width="9.140625" style="28"/>
    <col min="7150" max="7150" width="9.85546875" style="28" customWidth="1"/>
    <col min="7151" max="7152" width="9.140625" style="28"/>
    <col min="7153" max="7153" width="9.5703125" style="28" customWidth="1"/>
    <col min="7154" max="7155" width="9.7109375" style="28" customWidth="1"/>
    <col min="7156" max="7156" width="9.140625" style="28"/>
    <col min="7157" max="7157" width="9.7109375" style="28" customWidth="1"/>
    <col min="7158" max="7398" width="9.140625" style="28"/>
    <col min="7399" max="7399" width="5" style="28" customWidth="1"/>
    <col min="7400" max="7400" width="19.85546875" style="28" customWidth="1"/>
    <col min="7401" max="7401" width="48.7109375" style="28" customWidth="1"/>
    <col min="7402" max="7402" width="24.140625" style="28" customWidth="1"/>
    <col min="7403" max="7405" width="9.140625" style="28"/>
    <col min="7406" max="7406" width="9.85546875" style="28" customWidth="1"/>
    <col min="7407" max="7408" width="9.140625" style="28"/>
    <col min="7409" max="7409" width="9.5703125" style="28" customWidth="1"/>
    <col min="7410" max="7411" width="9.7109375" style="28" customWidth="1"/>
    <col min="7412" max="7412" width="9.140625" style="28"/>
    <col min="7413" max="7413" width="9.7109375" style="28" customWidth="1"/>
    <col min="7414" max="7654" width="9.140625" style="28"/>
    <col min="7655" max="7655" width="5" style="28" customWidth="1"/>
    <col min="7656" max="7656" width="19.85546875" style="28" customWidth="1"/>
    <col min="7657" max="7657" width="48.7109375" style="28" customWidth="1"/>
    <col min="7658" max="7658" width="24.140625" style="28" customWidth="1"/>
    <col min="7659" max="7661" width="9.140625" style="28"/>
    <col min="7662" max="7662" width="9.85546875" style="28" customWidth="1"/>
    <col min="7663" max="7664" width="9.140625" style="28"/>
    <col min="7665" max="7665" width="9.5703125" style="28" customWidth="1"/>
    <col min="7666" max="7667" width="9.7109375" style="28" customWidth="1"/>
    <col min="7668" max="7668" width="9.140625" style="28"/>
    <col min="7669" max="7669" width="9.7109375" style="28" customWidth="1"/>
    <col min="7670" max="7910" width="9.140625" style="28"/>
    <col min="7911" max="7911" width="5" style="28" customWidth="1"/>
    <col min="7912" max="7912" width="19.85546875" style="28" customWidth="1"/>
    <col min="7913" max="7913" width="48.7109375" style="28" customWidth="1"/>
    <col min="7914" max="7914" width="24.140625" style="28" customWidth="1"/>
    <col min="7915" max="7917" width="9.140625" style="28"/>
    <col min="7918" max="7918" width="9.85546875" style="28" customWidth="1"/>
    <col min="7919" max="7920" width="9.140625" style="28"/>
    <col min="7921" max="7921" width="9.5703125" style="28" customWidth="1"/>
    <col min="7922" max="7923" width="9.7109375" style="28" customWidth="1"/>
    <col min="7924" max="7924" width="9.140625" style="28"/>
    <col min="7925" max="7925" width="9.7109375" style="28" customWidth="1"/>
    <col min="7926" max="8166" width="9.140625" style="28"/>
    <col min="8167" max="8167" width="5" style="28" customWidth="1"/>
    <col min="8168" max="8168" width="19.85546875" style="28" customWidth="1"/>
    <col min="8169" max="8169" width="48.7109375" style="28" customWidth="1"/>
    <col min="8170" max="8170" width="24.140625" style="28" customWidth="1"/>
    <col min="8171" max="8173" width="9.140625" style="28"/>
    <col min="8174" max="8174" width="9.85546875" style="28" customWidth="1"/>
    <col min="8175" max="8176" width="9.140625" style="28"/>
    <col min="8177" max="8177" width="9.5703125" style="28" customWidth="1"/>
    <col min="8178" max="8179" width="9.7109375" style="28" customWidth="1"/>
    <col min="8180" max="8180" width="9.140625" style="28"/>
    <col min="8181" max="8181" width="9.7109375" style="28" customWidth="1"/>
    <col min="8182" max="8422" width="9.140625" style="28"/>
    <col min="8423" max="8423" width="5" style="28" customWidth="1"/>
    <col min="8424" max="8424" width="19.85546875" style="28" customWidth="1"/>
    <col min="8425" max="8425" width="48.7109375" style="28" customWidth="1"/>
    <col min="8426" max="8426" width="24.140625" style="28" customWidth="1"/>
    <col min="8427" max="8429" width="9.140625" style="28"/>
    <col min="8430" max="8430" width="9.85546875" style="28" customWidth="1"/>
    <col min="8431" max="8432" width="9.140625" style="28"/>
    <col min="8433" max="8433" width="9.5703125" style="28" customWidth="1"/>
    <col min="8434" max="8435" width="9.7109375" style="28" customWidth="1"/>
    <col min="8436" max="8436" width="9.140625" style="28"/>
    <col min="8437" max="8437" width="9.7109375" style="28" customWidth="1"/>
    <col min="8438" max="8678" width="9.140625" style="28"/>
    <col min="8679" max="8679" width="5" style="28" customWidth="1"/>
    <col min="8680" max="8680" width="19.85546875" style="28" customWidth="1"/>
    <col min="8681" max="8681" width="48.7109375" style="28" customWidth="1"/>
    <col min="8682" max="8682" width="24.140625" style="28" customWidth="1"/>
    <col min="8683" max="8685" width="9.140625" style="28"/>
    <col min="8686" max="8686" width="9.85546875" style="28" customWidth="1"/>
    <col min="8687" max="8688" width="9.140625" style="28"/>
    <col min="8689" max="8689" width="9.5703125" style="28" customWidth="1"/>
    <col min="8690" max="8691" width="9.7109375" style="28" customWidth="1"/>
    <col min="8692" max="8692" width="9.140625" style="28"/>
    <col min="8693" max="8693" width="9.7109375" style="28" customWidth="1"/>
    <col min="8694" max="8934" width="9.140625" style="28"/>
    <col min="8935" max="8935" width="5" style="28" customWidth="1"/>
    <col min="8936" max="8936" width="19.85546875" style="28" customWidth="1"/>
    <col min="8937" max="8937" width="48.7109375" style="28" customWidth="1"/>
    <col min="8938" max="8938" width="24.140625" style="28" customWidth="1"/>
    <col min="8939" max="8941" width="9.140625" style="28"/>
    <col min="8942" max="8942" width="9.85546875" style="28" customWidth="1"/>
    <col min="8943" max="8944" width="9.140625" style="28"/>
    <col min="8945" max="8945" width="9.5703125" style="28" customWidth="1"/>
    <col min="8946" max="8947" width="9.7109375" style="28" customWidth="1"/>
    <col min="8948" max="8948" width="9.140625" style="28"/>
    <col min="8949" max="8949" width="9.7109375" style="28" customWidth="1"/>
    <col min="8950" max="9190" width="9.140625" style="28"/>
    <col min="9191" max="9191" width="5" style="28" customWidth="1"/>
    <col min="9192" max="9192" width="19.85546875" style="28" customWidth="1"/>
    <col min="9193" max="9193" width="48.7109375" style="28" customWidth="1"/>
    <col min="9194" max="9194" width="24.140625" style="28" customWidth="1"/>
    <col min="9195" max="9197" width="9.140625" style="28"/>
    <col min="9198" max="9198" width="9.85546875" style="28" customWidth="1"/>
    <col min="9199" max="9200" width="9.140625" style="28"/>
    <col min="9201" max="9201" width="9.5703125" style="28" customWidth="1"/>
    <col min="9202" max="9203" width="9.7109375" style="28" customWidth="1"/>
    <col min="9204" max="9204" width="9.140625" style="28"/>
    <col min="9205" max="9205" width="9.7109375" style="28" customWidth="1"/>
    <col min="9206" max="9446" width="9.140625" style="28"/>
    <col min="9447" max="9447" width="5" style="28" customWidth="1"/>
    <col min="9448" max="9448" width="19.85546875" style="28" customWidth="1"/>
    <col min="9449" max="9449" width="48.7109375" style="28" customWidth="1"/>
    <col min="9450" max="9450" width="24.140625" style="28" customWidth="1"/>
    <col min="9451" max="9453" width="9.140625" style="28"/>
    <col min="9454" max="9454" width="9.85546875" style="28" customWidth="1"/>
    <col min="9455" max="9456" width="9.140625" style="28"/>
    <col min="9457" max="9457" width="9.5703125" style="28" customWidth="1"/>
    <col min="9458" max="9459" width="9.7109375" style="28" customWidth="1"/>
    <col min="9460" max="9460" width="9.140625" style="28"/>
    <col min="9461" max="9461" width="9.7109375" style="28" customWidth="1"/>
    <col min="9462" max="9702" width="9.140625" style="28"/>
    <col min="9703" max="9703" width="5" style="28" customWidth="1"/>
    <col min="9704" max="9704" width="19.85546875" style="28" customWidth="1"/>
    <col min="9705" max="9705" width="48.7109375" style="28" customWidth="1"/>
    <col min="9706" max="9706" width="24.140625" style="28" customWidth="1"/>
    <col min="9707" max="9709" width="9.140625" style="28"/>
    <col min="9710" max="9710" width="9.85546875" style="28" customWidth="1"/>
    <col min="9711" max="9712" width="9.140625" style="28"/>
    <col min="9713" max="9713" width="9.5703125" style="28" customWidth="1"/>
    <col min="9714" max="9715" width="9.7109375" style="28" customWidth="1"/>
    <col min="9716" max="9716" width="9.140625" style="28"/>
    <col min="9717" max="9717" width="9.7109375" style="28" customWidth="1"/>
    <col min="9718" max="9958" width="9.140625" style="28"/>
    <col min="9959" max="9959" width="5" style="28" customWidth="1"/>
    <col min="9960" max="9960" width="19.85546875" style="28" customWidth="1"/>
    <col min="9961" max="9961" width="48.7109375" style="28" customWidth="1"/>
    <col min="9962" max="9962" width="24.140625" style="28" customWidth="1"/>
    <col min="9963" max="9965" width="9.140625" style="28"/>
    <col min="9966" max="9966" width="9.85546875" style="28" customWidth="1"/>
    <col min="9967" max="9968" width="9.140625" style="28"/>
    <col min="9969" max="9969" width="9.5703125" style="28" customWidth="1"/>
    <col min="9970" max="9971" width="9.7109375" style="28" customWidth="1"/>
    <col min="9972" max="9972" width="9.140625" style="28"/>
    <col min="9973" max="9973" width="9.7109375" style="28" customWidth="1"/>
    <col min="9974" max="10214" width="9.140625" style="28"/>
    <col min="10215" max="10215" width="5" style="28" customWidth="1"/>
    <col min="10216" max="10216" width="19.85546875" style="28" customWidth="1"/>
    <col min="10217" max="10217" width="48.7109375" style="28" customWidth="1"/>
    <col min="10218" max="10218" width="24.140625" style="28" customWidth="1"/>
    <col min="10219" max="10221" width="9.140625" style="28"/>
    <col min="10222" max="10222" width="9.85546875" style="28" customWidth="1"/>
    <col min="10223" max="10224" width="9.140625" style="28"/>
    <col min="10225" max="10225" width="9.5703125" style="28" customWidth="1"/>
    <col min="10226" max="10227" width="9.7109375" style="28" customWidth="1"/>
    <col min="10228" max="10228" width="9.140625" style="28"/>
    <col min="10229" max="10229" width="9.7109375" style="28" customWidth="1"/>
    <col min="10230" max="10470" width="9.140625" style="28"/>
    <col min="10471" max="10471" width="5" style="28" customWidth="1"/>
    <col min="10472" max="10472" width="19.85546875" style="28" customWidth="1"/>
    <col min="10473" max="10473" width="48.7109375" style="28" customWidth="1"/>
    <col min="10474" max="10474" width="24.140625" style="28" customWidth="1"/>
    <col min="10475" max="10477" width="9.140625" style="28"/>
    <col min="10478" max="10478" width="9.85546875" style="28" customWidth="1"/>
    <col min="10479" max="10480" width="9.140625" style="28"/>
    <col min="10481" max="10481" width="9.5703125" style="28" customWidth="1"/>
    <col min="10482" max="10483" width="9.7109375" style="28" customWidth="1"/>
    <col min="10484" max="10484" width="9.140625" style="28"/>
    <col min="10485" max="10485" width="9.7109375" style="28" customWidth="1"/>
    <col min="10486" max="10726" width="9.140625" style="28"/>
    <col min="10727" max="10727" width="5" style="28" customWidth="1"/>
    <col min="10728" max="10728" width="19.85546875" style="28" customWidth="1"/>
    <col min="10729" max="10729" width="48.7109375" style="28" customWidth="1"/>
    <col min="10730" max="10730" width="24.140625" style="28" customWidth="1"/>
    <col min="10731" max="10733" width="9.140625" style="28"/>
    <col min="10734" max="10734" width="9.85546875" style="28" customWidth="1"/>
    <col min="10735" max="10736" width="9.140625" style="28"/>
    <col min="10737" max="10737" width="9.5703125" style="28" customWidth="1"/>
    <col min="10738" max="10739" width="9.7109375" style="28" customWidth="1"/>
    <col min="10740" max="10740" width="9.140625" style="28"/>
    <col min="10741" max="10741" width="9.7109375" style="28" customWidth="1"/>
    <col min="10742" max="10982" width="9.140625" style="28"/>
    <col min="10983" max="10983" width="5" style="28" customWidth="1"/>
    <col min="10984" max="10984" width="19.85546875" style="28" customWidth="1"/>
    <col min="10985" max="10985" width="48.7109375" style="28" customWidth="1"/>
    <col min="10986" max="10986" width="24.140625" style="28" customWidth="1"/>
    <col min="10987" max="10989" width="9.140625" style="28"/>
    <col min="10990" max="10990" width="9.85546875" style="28" customWidth="1"/>
    <col min="10991" max="10992" width="9.140625" style="28"/>
    <col min="10993" max="10993" width="9.5703125" style="28" customWidth="1"/>
    <col min="10994" max="10995" width="9.7109375" style="28" customWidth="1"/>
    <col min="10996" max="10996" width="9.140625" style="28"/>
    <col min="10997" max="10997" width="9.7109375" style="28" customWidth="1"/>
    <col min="10998" max="11238" width="9.140625" style="28"/>
    <col min="11239" max="11239" width="5" style="28" customWidth="1"/>
    <col min="11240" max="11240" width="19.85546875" style="28" customWidth="1"/>
    <col min="11241" max="11241" width="48.7109375" style="28" customWidth="1"/>
    <col min="11242" max="11242" width="24.140625" style="28" customWidth="1"/>
    <col min="11243" max="11245" width="9.140625" style="28"/>
    <col min="11246" max="11246" width="9.85546875" style="28" customWidth="1"/>
    <col min="11247" max="11248" width="9.140625" style="28"/>
    <col min="11249" max="11249" width="9.5703125" style="28" customWidth="1"/>
    <col min="11250" max="11251" width="9.7109375" style="28" customWidth="1"/>
    <col min="11252" max="11252" width="9.140625" style="28"/>
    <col min="11253" max="11253" width="9.7109375" style="28" customWidth="1"/>
    <col min="11254" max="11494" width="9.140625" style="28"/>
    <col min="11495" max="11495" width="5" style="28" customWidth="1"/>
    <col min="11496" max="11496" width="19.85546875" style="28" customWidth="1"/>
    <col min="11497" max="11497" width="48.7109375" style="28" customWidth="1"/>
    <col min="11498" max="11498" width="24.140625" style="28" customWidth="1"/>
    <col min="11499" max="11501" width="9.140625" style="28"/>
    <col min="11502" max="11502" width="9.85546875" style="28" customWidth="1"/>
    <col min="11503" max="11504" width="9.140625" style="28"/>
    <col min="11505" max="11505" width="9.5703125" style="28" customWidth="1"/>
    <col min="11506" max="11507" width="9.7109375" style="28" customWidth="1"/>
    <col min="11508" max="11508" width="9.140625" style="28"/>
    <col min="11509" max="11509" width="9.7109375" style="28" customWidth="1"/>
    <col min="11510" max="11750" width="9.140625" style="28"/>
    <col min="11751" max="11751" width="5" style="28" customWidth="1"/>
    <col min="11752" max="11752" width="19.85546875" style="28" customWidth="1"/>
    <col min="11753" max="11753" width="48.7109375" style="28" customWidth="1"/>
    <col min="11754" max="11754" width="24.140625" style="28" customWidth="1"/>
    <col min="11755" max="11757" width="9.140625" style="28"/>
    <col min="11758" max="11758" width="9.85546875" style="28" customWidth="1"/>
    <col min="11759" max="11760" width="9.140625" style="28"/>
    <col min="11761" max="11761" width="9.5703125" style="28" customWidth="1"/>
    <col min="11762" max="11763" width="9.7109375" style="28" customWidth="1"/>
    <col min="11764" max="11764" width="9.140625" style="28"/>
    <col min="11765" max="11765" width="9.7109375" style="28" customWidth="1"/>
    <col min="11766" max="12006" width="9.140625" style="28"/>
    <col min="12007" max="12007" width="5" style="28" customWidth="1"/>
    <col min="12008" max="12008" width="19.85546875" style="28" customWidth="1"/>
    <col min="12009" max="12009" width="48.7109375" style="28" customWidth="1"/>
    <col min="12010" max="12010" width="24.140625" style="28" customWidth="1"/>
    <col min="12011" max="12013" width="9.140625" style="28"/>
    <col min="12014" max="12014" width="9.85546875" style="28" customWidth="1"/>
    <col min="12015" max="12016" width="9.140625" style="28"/>
    <col min="12017" max="12017" width="9.5703125" style="28" customWidth="1"/>
    <col min="12018" max="12019" width="9.7109375" style="28" customWidth="1"/>
    <col min="12020" max="12020" width="9.140625" style="28"/>
    <col min="12021" max="12021" width="9.7109375" style="28" customWidth="1"/>
    <col min="12022" max="12262" width="9.140625" style="28"/>
    <col min="12263" max="12263" width="5" style="28" customWidth="1"/>
    <col min="12264" max="12264" width="19.85546875" style="28" customWidth="1"/>
    <col min="12265" max="12265" width="48.7109375" style="28" customWidth="1"/>
    <col min="12266" max="12266" width="24.140625" style="28" customWidth="1"/>
    <col min="12267" max="12269" width="9.140625" style="28"/>
    <col min="12270" max="12270" width="9.85546875" style="28" customWidth="1"/>
    <col min="12271" max="12272" width="9.140625" style="28"/>
    <col min="12273" max="12273" width="9.5703125" style="28" customWidth="1"/>
    <col min="12274" max="12275" width="9.7109375" style="28" customWidth="1"/>
    <col min="12276" max="12276" width="9.140625" style="28"/>
    <col min="12277" max="12277" width="9.7109375" style="28" customWidth="1"/>
    <col min="12278" max="12518" width="9.140625" style="28"/>
    <col min="12519" max="12519" width="5" style="28" customWidth="1"/>
    <col min="12520" max="12520" width="19.85546875" style="28" customWidth="1"/>
    <col min="12521" max="12521" width="48.7109375" style="28" customWidth="1"/>
    <col min="12522" max="12522" width="24.140625" style="28" customWidth="1"/>
    <col min="12523" max="12525" width="9.140625" style="28"/>
    <col min="12526" max="12526" width="9.85546875" style="28" customWidth="1"/>
    <col min="12527" max="12528" width="9.140625" style="28"/>
    <col min="12529" max="12529" width="9.5703125" style="28" customWidth="1"/>
    <col min="12530" max="12531" width="9.7109375" style="28" customWidth="1"/>
    <col min="12532" max="12532" width="9.140625" style="28"/>
    <col min="12533" max="12533" width="9.7109375" style="28" customWidth="1"/>
    <col min="12534" max="12774" width="9.140625" style="28"/>
    <col min="12775" max="12775" width="5" style="28" customWidth="1"/>
    <col min="12776" max="12776" width="19.85546875" style="28" customWidth="1"/>
    <col min="12777" max="12777" width="48.7109375" style="28" customWidth="1"/>
    <col min="12778" max="12778" width="24.140625" style="28" customWidth="1"/>
    <col min="12779" max="12781" width="9.140625" style="28"/>
    <col min="12782" max="12782" width="9.85546875" style="28" customWidth="1"/>
    <col min="12783" max="12784" width="9.140625" style="28"/>
    <col min="12785" max="12785" width="9.5703125" style="28" customWidth="1"/>
    <col min="12786" max="12787" width="9.7109375" style="28" customWidth="1"/>
    <col min="12788" max="12788" width="9.140625" style="28"/>
    <col min="12789" max="12789" width="9.7109375" style="28" customWidth="1"/>
    <col min="12790" max="13030" width="9.140625" style="28"/>
    <col min="13031" max="13031" width="5" style="28" customWidth="1"/>
    <col min="13032" max="13032" width="19.85546875" style="28" customWidth="1"/>
    <col min="13033" max="13033" width="48.7109375" style="28" customWidth="1"/>
    <col min="13034" max="13034" width="24.140625" style="28" customWidth="1"/>
    <col min="13035" max="13037" width="9.140625" style="28"/>
    <col min="13038" max="13038" width="9.85546875" style="28" customWidth="1"/>
    <col min="13039" max="13040" width="9.140625" style="28"/>
    <col min="13041" max="13041" width="9.5703125" style="28" customWidth="1"/>
    <col min="13042" max="13043" width="9.7109375" style="28" customWidth="1"/>
    <col min="13044" max="13044" width="9.140625" style="28"/>
    <col min="13045" max="13045" width="9.7109375" style="28" customWidth="1"/>
    <col min="13046" max="13286" width="9.140625" style="28"/>
    <col min="13287" max="13287" width="5" style="28" customWidth="1"/>
    <col min="13288" max="13288" width="19.85546875" style="28" customWidth="1"/>
    <col min="13289" max="13289" width="48.7109375" style="28" customWidth="1"/>
    <col min="13290" max="13290" width="24.140625" style="28" customWidth="1"/>
    <col min="13291" max="13293" width="9.140625" style="28"/>
    <col min="13294" max="13294" width="9.85546875" style="28" customWidth="1"/>
    <col min="13295" max="13296" width="9.140625" style="28"/>
    <col min="13297" max="13297" width="9.5703125" style="28" customWidth="1"/>
    <col min="13298" max="13299" width="9.7109375" style="28" customWidth="1"/>
    <col min="13300" max="13300" width="9.140625" style="28"/>
    <col min="13301" max="13301" width="9.7109375" style="28" customWidth="1"/>
    <col min="13302" max="13542" width="9.140625" style="28"/>
    <col min="13543" max="13543" width="5" style="28" customWidth="1"/>
    <col min="13544" max="13544" width="19.85546875" style="28" customWidth="1"/>
    <col min="13545" max="13545" width="48.7109375" style="28" customWidth="1"/>
    <col min="13546" max="13546" width="24.140625" style="28" customWidth="1"/>
    <col min="13547" max="13549" width="9.140625" style="28"/>
    <col min="13550" max="13550" width="9.85546875" style="28" customWidth="1"/>
    <col min="13551" max="13552" width="9.140625" style="28"/>
    <col min="13553" max="13553" width="9.5703125" style="28" customWidth="1"/>
    <col min="13554" max="13555" width="9.7109375" style="28" customWidth="1"/>
    <col min="13556" max="13556" width="9.140625" style="28"/>
    <col min="13557" max="13557" width="9.7109375" style="28" customWidth="1"/>
    <col min="13558" max="13798" width="9.140625" style="28"/>
    <col min="13799" max="13799" width="5" style="28" customWidth="1"/>
    <col min="13800" max="13800" width="19.85546875" style="28" customWidth="1"/>
    <col min="13801" max="13801" width="48.7109375" style="28" customWidth="1"/>
    <col min="13802" max="13802" width="24.140625" style="28" customWidth="1"/>
    <col min="13803" max="13805" width="9.140625" style="28"/>
    <col min="13806" max="13806" width="9.85546875" style="28" customWidth="1"/>
    <col min="13807" max="13808" width="9.140625" style="28"/>
    <col min="13809" max="13809" width="9.5703125" style="28" customWidth="1"/>
    <col min="13810" max="13811" width="9.7109375" style="28" customWidth="1"/>
    <col min="13812" max="13812" width="9.140625" style="28"/>
    <col min="13813" max="13813" width="9.7109375" style="28" customWidth="1"/>
    <col min="13814" max="14054" width="9.140625" style="28"/>
    <col min="14055" max="14055" width="5" style="28" customWidth="1"/>
    <col min="14056" max="14056" width="19.85546875" style="28" customWidth="1"/>
    <col min="14057" max="14057" width="48.7109375" style="28" customWidth="1"/>
    <col min="14058" max="14058" width="24.140625" style="28" customWidth="1"/>
    <col min="14059" max="14061" width="9.140625" style="28"/>
    <col min="14062" max="14062" width="9.85546875" style="28" customWidth="1"/>
    <col min="14063" max="14064" width="9.140625" style="28"/>
    <col min="14065" max="14065" width="9.5703125" style="28" customWidth="1"/>
    <col min="14066" max="14067" width="9.7109375" style="28" customWidth="1"/>
    <col min="14068" max="14068" width="9.140625" style="28"/>
    <col min="14069" max="14069" width="9.7109375" style="28" customWidth="1"/>
    <col min="14070" max="14310" width="9.140625" style="28"/>
    <col min="14311" max="14311" width="5" style="28" customWidth="1"/>
    <col min="14312" max="14312" width="19.85546875" style="28" customWidth="1"/>
    <col min="14313" max="14313" width="48.7109375" style="28" customWidth="1"/>
    <col min="14314" max="14314" width="24.140625" style="28" customWidth="1"/>
    <col min="14315" max="14317" width="9.140625" style="28"/>
    <col min="14318" max="14318" width="9.85546875" style="28" customWidth="1"/>
    <col min="14319" max="14320" width="9.140625" style="28"/>
    <col min="14321" max="14321" width="9.5703125" style="28" customWidth="1"/>
    <col min="14322" max="14323" width="9.7109375" style="28" customWidth="1"/>
    <col min="14324" max="14324" width="9.140625" style="28"/>
    <col min="14325" max="14325" width="9.7109375" style="28" customWidth="1"/>
    <col min="14326" max="14566" width="9.140625" style="28"/>
    <col min="14567" max="14567" width="5" style="28" customWidth="1"/>
    <col min="14568" max="14568" width="19.85546875" style="28" customWidth="1"/>
    <col min="14569" max="14569" width="48.7109375" style="28" customWidth="1"/>
    <col min="14570" max="14570" width="24.140625" style="28" customWidth="1"/>
    <col min="14571" max="14573" width="9.140625" style="28"/>
    <col min="14574" max="14574" width="9.85546875" style="28" customWidth="1"/>
    <col min="14575" max="14576" width="9.140625" style="28"/>
    <col min="14577" max="14577" width="9.5703125" style="28" customWidth="1"/>
    <col min="14578" max="14579" width="9.7109375" style="28" customWidth="1"/>
    <col min="14580" max="14580" width="9.140625" style="28"/>
    <col min="14581" max="14581" width="9.7109375" style="28" customWidth="1"/>
    <col min="14582" max="14822" width="9.140625" style="28"/>
    <col min="14823" max="14823" width="5" style="28" customWidth="1"/>
    <col min="14824" max="14824" width="19.85546875" style="28" customWidth="1"/>
    <col min="14825" max="14825" width="48.7109375" style="28" customWidth="1"/>
    <col min="14826" max="14826" width="24.140625" style="28" customWidth="1"/>
    <col min="14827" max="14829" width="9.140625" style="28"/>
    <col min="14830" max="14830" width="9.85546875" style="28" customWidth="1"/>
    <col min="14831" max="14832" width="9.140625" style="28"/>
    <col min="14833" max="14833" width="9.5703125" style="28" customWidth="1"/>
    <col min="14834" max="14835" width="9.7109375" style="28" customWidth="1"/>
    <col min="14836" max="14836" width="9.140625" style="28"/>
    <col min="14837" max="14837" width="9.7109375" style="28" customWidth="1"/>
    <col min="14838" max="15078" width="9.140625" style="28"/>
    <col min="15079" max="15079" width="5" style="28" customWidth="1"/>
    <col min="15080" max="15080" width="19.85546875" style="28" customWidth="1"/>
    <col min="15081" max="15081" width="48.7109375" style="28" customWidth="1"/>
    <col min="15082" max="15082" width="24.140625" style="28" customWidth="1"/>
    <col min="15083" max="15085" width="9.140625" style="28"/>
    <col min="15086" max="15086" width="9.85546875" style="28" customWidth="1"/>
    <col min="15087" max="15088" width="9.140625" style="28"/>
    <col min="15089" max="15089" width="9.5703125" style="28" customWidth="1"/>
    <col min="15090" max="15091" width="9.7109375" style="28" customWidth="1"/>
    <col min="15092" max="15092" width="9.140625" style="28"/>
    <col min="15093" max="15093" width="9.7109375" style="28" customWidth="1"/>
    <col min="15094" max="15334" width="9.140625" style="28"/>
    <col min="15335" max="15335" width="5" style="28" customWidth="1"/>
    <col min="15336" max="15336" width="19.85546875" style="28" customWidth="1"/>
    <col min="15337" max="15337" width="48.7109375" style="28" customWidth="1"/>
    <col min="15338" max="15338" width="24.140625" style="28" customWidth="1"/>
    <col min="15339" max="15341" width="9.140625" style="28"/>
    <col min="15342" max="15342" width="9.85546875" style="28" customWidth="1"/>
    <col min="15343" max="15344" width="9.140625" style="28"/>
    <col min="15345" max="15345" width="9.5703125" style="28" customWidth="1"/>
    <col min="15346" max="15347" width="9.7109375" style="28" customWidth="1"/>
    <col min="15348" max="15348" width="9.140625" style="28"/>
    <col min="15349" max="15349" width="9.7109375" style="28" customWidth="1"/>
    <col min="15350" max="15590" width="9.140625" style="28"/>
    <col min="15591" max="15591" width="5" style="28" customWidth="1"/>
    <col min="15592" max="15592" width="19.85546875" style="28" customWidth="1"/>
    <col min="15593" max="15593" width="48.7109375" style="28" customWidth="1"/>
    <col min="15594" max="15594" width="24.140625" style="28" customWidth="1"/>
    <col min="15595" max="15597" width="9.140625" style="28"/>
    <col min="15598" max="15598" width="9.85546875" style="28" customWidth="1"/>
    <col min="15599" max="15600" width="9.140625" style="28"/>
    <col min="15601" max="15601" width="9.5703125" style="28" customWidth="1"/>
    <col min="15602" max="15603" width="9.7109375" style="28" customWidth="1"/>
    <col min="15604" max="15604" width="9.140625" style="28"/>
    <col min="15605" max="15605" width="9.7109375" style="28" customWidth="1"/>
    <col min="15606" max="15846" width="9.140625" style="28"/>
    <col min="15847" max="15847" width="5" style="28" customWidth="1"/>
    <col min="15848" max="15848" width="19.85546875" style="28" customWidth="1"/>
    <col min="15849" max="15849" width="48.7109375" style="28" customWidth="1"/>
    <col min="15850" max="15850" width="24.140625" style="28" customWidth="1"/>
    <col min="15851" max="15853" width="9.140625" style="28"/>
    <col min="15854" max="15854" width="9.85546875" style="28" customWidth="1"/>
    <col min="15855" max="15856" width="9.140625" style="28"/>
    <col min="15857" max="15857" width="9.5703125" style="28" customWidth="1"/>
    <col min="15858" max="15859" width="9.7109375" style="28" customWidth="1"/>
    <col min="15860" max="15860" width="9.140625" style="28"/>
    <col min="15861" max="15861" width="9.7109375" style="28" customWidth="1"/>
    <col min="15862" max="16102" width="9.140625" style="28"/>
    <col min="16103" max="16103" width="5" style="28" customWidth="1"/>
    <col min="16104" max="16104" width="19.85546875" style="28" customWidth="1"/>
    <col min="16105" max="16105" width="48.7109375" style="28" customWidth="1"/>
    <col min="16106" max="16106" width="24.140625" style="28" customWidth="1"/>
    <col min="16107" max="16109" width="9.140625" style="28"/>
    <col min="16110" max="16110" width="9.85546875" style="28" customWidth="1"/>
    <col min="16111" max="16112" width="9.140625" style="28"/>
    <col min="16113" max="16113" width="9.5703125" style="28" customWidth="1"/>
    <col min="16114" max="16115" width="9.7109375" style="28" customWidth="1"/>
    <col min="16116" max="16116" width="9.140625" style="28"/>
    <col min="16117" max="16117" width="9.7109375" style="28" customWidth="1"/>
    <col min="16118" max="16384" width="9.140625" style="28"/>
  </cols>
  <sheetData>
    <row r="1" spans="1:3" ht="20.25" x14ac:dyDescent="0.25">
      <c r="A1" s="470" t="s">
        <v>432</v>
      </c>
      <c r="B1" s="470"/>
      <c r="C1" s="470"/>
    </row>
    <row r="2" spans="1:3" s="29" customFormat="1" ht="12" customHeight="1" x14ac:dyDescent="0.25">
      <c r="A2" s="468" t="s">
        <v>115</v>
      </c>
      <c r="B2" s="468" t="s">
        <v>136</v>
      </c>
      <c r="C2" s="468" t="s">
        <v>398</v>
      </c>
    </row>
    <row r="3" spans="1:3" s="29" customFormat="1" ht="12" customHeight="1" x14ac:dyDescent="0.25">
      <c r="A3" s="468"/>
      <c r="B3" s="468"/>
      <c r="C3" s="468"/>
    </row>
    <row r="4" spans="1:3" s="30" customFormat="1" x14ac:dyDescent="0.25">
      <c r="A4" s="2"/>
      <c r="B4" s="55"/>
      <c r="C4" s="2"/>
    </row>
    <row r="5" spans="1:3" s="30" customFormat="1" x14ac:dyDescent="0.25">
      <c r="A5" s="2">
        <v>2</v>
      </c>
      <c r="B5" s="3" t="s">
        <v>83</v>
      </c>
      <c r="C5" s="4">
        <v>979</v>
      </c>
    </row>
    <row r="6" spans="1:3" s="30" customFormat="1" x14ac:dyDescent="0.25">
      <c r="A6" s="2">
        <v>3</v>
      </c>
      <c r="B6" s="3" t="s">
        <v>191</v>
      </c>
      <c r="C6" s="4">
        <v>450</v>
      </c>
    </row>
    <row r="7" spans="1:3" s="30" customFormat="1" x14ac:dyDescent="0.25">
      <c r="A7" s="2">
        <v>4</v>
      </c>
      <c r="B7" s="3" t="s">
        <v>94</v>
      </c>
      <c r="C7" s="4">
        <v>801</v>
      </c>
    </row>
    <row r="8" spans="1:3" s="30" customFormat="1" x14ac:dyDescent="0.25">
      <c r="A8" s="2">
        <v>5</v>
      </c>
      <c r="B8" s="3" t="s">
        <v>86</v>
      </c>
      <c r="C8" s="4">
        <v>1295</v>
      </c>
    </row>
    <row r="9" spans="1:3" s="30" customFormat="1" x14ac:dyDescent="0.25">
      <c r="A9" s="2">
        <v>6</v>
      </c>
      <c r="B9" s="3" t="s">
        <v>15</v>
      </c>
      <c r="C9" s="4">
        <v>200</v>
      </c>
    </row>
    <row r="10" spans="1:3" s="30" customFormat="1" x14ac:dyDescent="0.25">
      <c r="A10" s="2">
        <v>7</v>
      </c>
      <c r="B10" s="3" t="s">
        <v>192</v>
      </c>
      <c r="C10" s="4">
        <v>773</v>
      </c>
    </row>
    <row r="11" spans="1:3" s="30" customFormat="1" x14ac:dyDescent="0.25">
      <c r="A11" s="2">
        <v>8</v>
      </c>
      <c r="B11" s="3" t="s">
        <v>216</v>
      </c>
      <c r="C11" s="4">
        <v>250</v>
      </c>
    </row>
    <row r="12" spans="1:3" s="30" customFormat="1" x14ac:dyDescent="0.25">
      <c r="A12" s="2">
        <v>9</v>
      </c>
      <c r="B12" s="3" t="s">
        <v>21</v>
      </c>
      <c r="C12" s="4">
        <v>169</v>
      </c>
    </row>
    <row r="13" spans="1:3" s="30" customFormat="1" x14ac:dyDescent="0.25">
      <c r="A13" s="2">
        <v>10</v>
      </c>
      <c r="B13" s="3" t="s">
        <v>20</v>
      </c>
      <c r="C13" s="4">
        <v>4226</v>
      </c>
    </row>
    <row r="14" spans="1:3" s="30" customFormat="1" x14ac:dyDescent="0.25">
      <c r="A14" s="2">
        <v>12</v>
      </c>
      <c r="B14" s="3" t="s">
        <v>17</v>
      </c>
      <c r="C14" s="4">
        <v>205</v>
      </c>
    </row>
    <row r="15" spans="1:3" s="30" customFormat="1" x14ac:dyDescent="0.25">
      <c r="A15" s="2">
        <v>13</v>
      </c>
      <c r="B15" s="3" t="s">
        <v>19</v>
      </c>
      <c r="C15" s="4">
        <v>131</v>
      </c>
    </row>
    <row r="16" spans="1:3" s="30" customFormat="1" x14ac:dyDescent="0.25">
      <c r="A16" s="2">
        <v>14</v>
      </c>
      <c r="B16" s="3" t="s">
        <v>441</v>
      </c>
      <c r="C16" s="4">
        <v>707</v>
      </c>
    </row>
    <row r="17" spans="1:3" s="30" customFormat="1" x14ac:dyDescent="0.25">
      <c r="A17" s="2">
        <v>15</v>
      </c>
      <c r="B17" s="3" t="s">
        <v>442</v>
      </c>
      <c r="C17" s="4">
        <v>498</v>
      </c>
    </row>
    <row r="18" spans="1:3" s="30" customFormat="1" x14ac:dyDescent="0.25">
      <c r="A18" s="2">
        <v>16</v>
      </c>
      <c r="B18" s="3" t="s">
        <v>194</v>
      </c>
      <c r="C18" s="4">
        <v>600</v>
      </c>
    </row>
    <row r="19" spans="1:3" s="30" customFormat="1" x14ac:dyDescent="0.25">
      <c r="A19" s="2">
        <v>17</v>
      </c>
      <c r="B19" s="3" t="s">
        <v>87</v>
      </c>
      <c r="C19" s="4">
        <v>903</v>
      </c>
    </row>
    <row r="20" spans="1:3" s="30" customFormat="1" x14ac:dyDescent="0.25">
      <c r="A20" s="2">
        <v>18</v>
      </c>
      <c r="B20" s="3" t="s">
        <v>195</v>
      </c>
      <c r="C20" s="4">
        <v>445</v>
      </c>
    </row>
    <row r="21" spans="1:3" s="30" customFormat="1" x14ac:dyDescent="0.25">
      <c r="A21" s="2">
        <v>19</v>
      </c>
      <c r="B21" s="3" t="s">
        <v>196</v>
      </c>
      <c r="C21" s="4">
        <v>5185</v>
      </c>
    </row>
    <row r="22" spans="1:3" s="30" customFormat="1" x14ac:dyDescent="0.25">
      <c r="A22" s="2">
        <v>20</v>
      </c>
      <c r="B22" s="3" t="s">
        <v>197</v>
      </c>
      <c r="C22" s="4">
        <v>1454</v>
      </c>
    </row>
    <row r="23" spans="1:3" s="30" customFormat="1" x14ac:dyDescent="0.25">
      <c r="A23" s="2">
        <v>21</v>
      </c>
      <c r="B23" s="3" t="s">
        <v>270</v>
      </c>
      <c r="C23" s="4">
        <v>306</v>
      </c>
    </row>
    <row r="24" spans="1:3" s="30" customFormat="1" x14ac:dyDescent="0.25">
      <c r="A24" s="2">
        <v>22</v>
      </c>
      <c r="B24" s="3" t="s">
        <v>446</v>
      </c>
      <c r="C24" s="4">
        <v>79</v>
      </c>
    </row>
    <row r="25" spans="1:3" s="30" customFormat="1" x14ac:dyDescent="0.25">
      <c r="A25" s="2">
        <v>23</v>
      </c>
      <c r="B25" s="3" t="s">
        <v>108</v>
      </c>
      <c r="C25" s="4">
        <v>120</v>
      </c>
    </row>
    <row r="26" spans="1:3" s="30" customFormat="1" ht="15" x14ac:dyDescent="0.25">
      <c r="A26" s="2">
        <v>24</v>
      </c>
      <c r="B26" s="31" t="s">
        <v>448</v>
      </c>
      <c r="C26" s="4">
        <v>630</v>
      </c>
    </row>
    <row r="27" spans="1:3" s="30" customFormat="1" x14ac:dyDescent="0.25">
      <c r="A27" s="2">
        <v>25</v>
      </c>
      <c r="B27" s="3" t="s">
        <v>198</v>
      </c>
      <c r="C27" s="4">
        <v>1047</v>
      </c>
    </row>
    <row r="28" spans="1:3" s="30" customFormat="1" x14ac:dyDescent="0.25">
      <c r="A28" s="2">
        <v>26</v>
      </c>
      <c r="B28" s="3" t="s">
        <v>451</v>
      </c>
      <c r="C28" s="4">
        <v>717</v>
      </c>
    </row>
    <row r="29" spans="1:3" s="30" customFormat="1" x14ac:dyDescent="0.25">
      <c r="A29" s="2">
        <v>27</v>
      </c>
      <c r="B29" s="3" t="s">
        <v>128</v>
      </c>
      <c r="C29" s="4">
        <v>1711</v>
      </c>
    </row>
    <row r="30" spans="1:3" s="30" customFormat="1" x14ac:dyDescent="0.25">
      <c r="A30" s="2">
        <v>28</v>
      </c>
      <c r="B30" s="3" t="s">
        <v>25</v>
      </c>
      <c r="C30" s="4">
        <v>2240</v>
      </c>
    </row>
    <row r="31" spans="1:3" s="30" customFormat="1" ht="25.5" x14ac:dyDescent="0.25">
      <c r="A31" s="2">
        <v>29</v>
      </c>
      <c r="B31" s="3" t="s">
        <v>26</v>
      </c>
      <c r="C31" s="4">
        <v>2743</v>
      </c>
    </row>
    <row r="32" spans="1:3" s="30" customFormat="1" x14ac:dyDescent="0.25">
      <c r="A32" s="2">
        <v>30</v>
      </c>
      <c r="B32" s="3" t="s">
        <v>27</v>
      </c>
      <c r="C32" s="4">
        <v>987</v>
      </c>
    </row>
    <row r="33" spans="1:3" s="30" customFormat="1" x14ac:dyDescent="0.25">
      <c r="A33" s="2">
        <v>31</v>
      </c>
      <c r="B33" s="3" t="s">
        <v>28</v>
      </c>
      <c r="C33" s="4">
        <v>2341</v>
      </c>
    </row>
    <row r="34" spans="1:3" s="30" customFormat="1" x14ac:dyDescent="0.25">
      <c r="A34" s="2">
        <v>32</v>
      </c>
      <c r="B34" s="3" t="s">
        <v>200</v>
      </c>
      <c r="C34" s="4">
        <v>622</v>
      </c>
    </row>
    <row r="35" spans="1:3" s="30" customFormat="1" x14ac:dyDescent="0.25">
      <c r="A35" s="2">
        <v>33</v>
      </c>
      <c r="B35" s="3" t="s">
        <v>11</v>
      </c>
      <c r="C35" s="4">
        <v>562</v>
      </c>
    </row>
    <row r="36" spans="1:3" s="30" customFormat="1" x14ac:dyDescent="0.25">
      <c r="A36" s="2">
        <v>34</v>
      </c>
      <c r="B36" s="3" t="s">
        <v>32</v>
      </c>
      <c r="C36" s="4">
        <v>900</v>
      </c>
    </row>
    <row r="37" spans="1:3" s="30" customFormat="1" x14ac:dyDescent="0.25">
      <c r="A37" s="2">
        <v>35</v>
      </c>
      <c r="B37" s="3" t="s">
        <v>201</v>
      </c>
      <c r="C37" s="4">
        <v>3136</v>
      </c>
    </row>
    <row r="38" spans="1:3" s="30" customFormat="1" x14ac:dyDescent="0.25">
      <c r="A38" s="2">
        <v>36</v>
      </c>
      <c r="B38" s="3" t="s">
        <v>35</v>
      </c>
      <c r="C38" s="4">
        <v>473</v>
      </c>
    </row>
    <row r="39" spans="1:3" s="30" customFormat="1" x14ac:dyDescent="0.25">
      <c r="A39" s="2">
        <v>38</v>
      </c>
      <c r="B39" s="3" t="s">
        <v>100</v>
      </c>
      <c r="C39" s="4">
        <v>301</v>
      </c>
    </row>
    <row r="40" spans="1:3" s="30" customFormat="1" x14ac:dyDescent="0.25">
      <c r="A40" s="2">
        <v>39</v>
      </c>
      <c r="B40" s="3" t="s">
        <v>202</v>
      </c>
      <c r="C40" s="4">
        <v>434</v>
      </c>
    </row>
    <row r="41" spans="1:3" s="30" customFormat="1" x14ac:dyDescent="0.25">
      <c r="A41" s="2">
        <v>40</v>
      </c>
      <c r="B41" s="3" t="s">
        <v>119</v>
      </c>
      <c r="C41" s="4">
        <v>1690</v>
      </c>
    </row>
    <row r="42" spans="1:3" s="30" customFormat="1" x14ac:dyDescent="0.25">
      <c r="A42" s="2">
        <v>41</v>
      </c>
      <c r="B42" s="3" t="s">
        <v>203</v>
      </c>
      <c r="C42" s="4">
        <v>438</v>
      </c>
    </row>
    <row r="43" spans="1:3" s="30" customFormat="1" x14ac:dyDescent="0.25">
      <c r="A43" s="2">
        <v>42</v>
      </c>
      <c r="B43" s="3" t="s">
        <v>204</v>
      </c>
      <c r="C43" s="4">
        <v>1073</v>
      </c>
    </row>
    <row r="44" spans="1:3" s="30" customFormat="1" x14ac:dyDescent="0.25">
      <c r="A44" s="2">
        <v>43</v>
      </c>
      <c r="B44" s="3" t="s">
        <v>120</v>
      </c>
      <c r="C44" s="4">
        <v>2507</v>
      </c>
    </row>
    <row r="45" spans="1:3" s="30" customFormat="1" x14ac:dyDescent="0.25">
      <c r="A45" s="2">
        <v>44</v>
      </c>
      <c r="B45" s="3" t="s">
        <v>205</v>
      </c>
      <c r="C45" s="4">
        <v>2306</v>
      </c>
    </row>
    <row r="46" spans="1:3" s="30" customFormat="1" x14ac:dyDescent="0.25">
      <c r="A46" s="2">
        <v>45</v>
      </c>
      <c r="B46" s="3" t="s">
        <v>206</v>
      </c>
      <c r="C46" s="4">
        <v>1452</v>
      </c>
    </row>
    <row r="47" spans="1:3" s="30" customFormat="1" x14ac:dyDescent="0.25">
      <c r="A47" s="2">
        <v>46</v>
      </c>
      <c r="B47" s="3" t="s">
        <v>207</v>
      </c>
      <c r="C47" s="4">
        <v>1250</v>
      </c>
    </row>
    <row r="48" spans="1:3" s="30" customFormat="1" x14ac:dyDescent="0.25">
      <c r="A48" s="2">
        <v>47</v>
      </c>
      <c r="B48" s="3" t="s">
        <v>129</v>
      </c>
      <c r="C48" s="4">
        <v>2030</v>
      </c>
    </row>
    <row r="49" spans="1:3" s="30" customFormat="1" x14ac:dyDescent="0.25">
      <c r="A49" s="2">
        <v>48</v>
      </c>
      <c r="B49" s="3" t="s">
        <v>457</v>
      </c>
      <c r="C49" s="4">
        <v>5</v>
      </c>
    </row>
    <row r="50" spans="1:3" s="30" customFormat="1" x14ac:dyDescent="0.25">
      <c r="A50" s="2">
        <v>49</v>
      </c>
      <c r="B50" s="3" t="s">
        <v>261</v>
      </c>
      <c r="C50" s="4">
        <v>800</v>
      </c>
    </row>
    <row r="51" spans="1:3" s="30" customFormat="1" x14ac:dyDescent="0.25">
      <c r="A51" s="2">
        <v>50</v>
      </c>
      <c r="B51" s="3" t="s">
        <v>208</v>
      </c>
      <c r="C51" s="4">
        <v>585</v>
      </c>
    </row>
    <row r="52" spans="1:3" s="30" customFormat="1" x14ac:dyDescent="0.25">
      <c r="A52" s="2">
        <v>51</v>
      </c>
      <c r="B52" s="3" t="s">
        <v>209</v>
      </c>
      <c r="C52" s="4">
        <v>350</v>
      </c>
    </row>
    <row r="53" spans="1:3" s="30" customFormat="1" x14ac:dyDescent="0.25">
      <c r="A53" s="2">
        <v>52</v>
      </c>
      <c r="B53" s="3" t="s">
        <v>42</v>
      </c>
      <c r="C53" s="4">
        <v>205</v>
      </c>
    </row>
    <row r="54" spans="1:3" s="30" customFormat="1" x14ac:dyDescent="0.25">
      <c r="A54" s="2">
        <v>53</v>
      </c>
      <c r="B54" s="3" t="s">
        <v>112</v>
      </c>
      <c r="C54" s="4">
        <v>1551</v>
      </c>
    </row>
    <row r="55" spans="1:3" s="30" customFormat="1" x14ac:dyDescent="0.25">
      <c r="A55" s="2">
        <v>54</v>
      </c>
      <c r="B55" s="3" t="s">
        <v>113</v>
      </c>
      <c r="C55" s="4">
        <v>2599</v>
      </c>
    </row>
    <row r="56" spans="1:3" s="30" customFormat="1" x14ac:dyDescent="0.25">
      <c r="A56" s="2">
        <v>55</v>
      </c>
      <c r="B56" s="3" t="s">
        <v>44</v>
      </c>
      <c r="C56" s="4">
        <v>2784</v>
      </c>
    </row>
    <row r="57" spans="1:3" s="30" customFormat="1" x14ac:dyDescent="0.25">
      <c r="A57" s="2">
        <v>56</v>
      </c>
      <c r="B57" s="3" t="s">
        <v>45</v>
      </c>
      <c r="C57" s="4">
        <v>1515</v>
      </c>
    </row>
    <row r="58" spans="1:3" s="30" customFormat="1" x14ac:dyDescent="0.25">
      <c r="A58" s="2">
        <v>57</v>
      </c>
      <c r="B58" s="3" t="s">
        <v>46</v>
      </c>
      <c r="C58" s="4">
        <v>2802</v>
      </c>
    </row>
    <row r="59" spans="1:3" s="30" customFormat="1" x14ac:dyDescent="0.25">
      <c r="A59" s="2">
        <v>58</v>
      </c>
      <c r="B59" s="3" t="s">
        <v>47</v>
      </c>
      <c r="C59" s="4">
        <v>1408</v>
      </c>
    </row>
    <row r="60" spans="1:3" s="30" customFormat="1" x14ac:dyDescent="0.25">
      <c r="A60" s="2">
        <v>59</v>
      </c>
      <c r="B60" s="3" t="s">
        <v>48</v>
      </c>
      <c r="C60" s="4">
        <v>1416</v>
      </c>
    </row>
    <row r="61" spans="1:3" s="30" customFormat="1" x14ac:dyDescent="0.25">
      <c r="A61" s="2">
        <v>60</v>
      </c>
      <c r="B61" s="3" t="s">
        <v>55</v>
      </c>
      <c r="C61" s="4">
        <v>1609</v>
      </c>
    </row>
    <row r="62" spans="1:3" s="30" customFormat="1" x14ac:dyDescent="0.25">
      <c r="A62" s="2">
        <v>61</v>
      </c>
      <c r="B62" s="3" t="s">
        <v>56</v>
      </c>
      <c r="C62" s="4">
        <v>780</v>
      </c>
    </row>
    <row r="63" spans="1:3" s="30" customFormat="1" x14ac:dyDescent="0.25">
      <c r="A63" s="2">
        <v>62</v>
      </c>
      <c r="B63" s="3" t="s">
        <v>462</v>
      </c>
      <c r="C63" s="4">
        <v>2102</v>
      </c>
    </row>
    <row r="64" spans="1:3" s="30" customFormat="1" x14ac:dyDescent="0.25">
      <c r="A64" s="2">
        <v>63</v>
      </c>
      <c r="B64" s="3" t="s">
        <v>49</v>
      </c>
      <c r="C64" s="4">
        <v>3162</v>
      </c>
    </row>
    <row r="65" spans="1:3" s="30" customFormat="1" x14ac:dyDescent="0.25">
      <c r="A65" s="2">
        <v>64</v>
      </c>
      <c r="B65" s="3" t="s">
        <v>50</v>
      </c>
      <c r="C65" s="4">
        <v>3667</v>
      </c>
    </row>
    <row r="66" spans="1:3" s="30" customFormat="1" x14ac:dyDescent="0.25">
      <c r="A66" s="2">
        <v>65</v>
      </c>
      <c r="B66" s="3" t="s">
        <v>51</v>
      </c>
      <c r="C66" s="4">
        <v>1562</v>
      </c>
    </row>
    <row r="67" spans="1:3" s="30" customFormat="1" x14ac:dyDescent="0.25">
      <c r="A67" s="2">
        <v>66</v>
      </c>
      <c r="B67" s="3" t="s">
        <v>52</v>
      </c>
      <c r="C67" s="4">
        <v>2695</v>
      </c>
    </row>
    <row r="68" spans="1:3" s="30" customFormat="1" x14ac:dyDescent="0.25">
      <c r="A68" s="2">
        <v>67</v>
      </c>
      <c r="B68" s="3" t="s">
        <v>61</v>
      </c>
      <c r="C68" s="4">
        <v>138</v>
      </c>
    </row>
    <row r="69" spans="1:3" s="30" customFormat="1" ht="15" x14ac:dyDescent="0.25">
      <c r="A69" s="2">
        <v>68</v>
      </c>
      <c r="B69" s="31" t="s">
        <v>463</v>
      </c>
      <c r="C69" s="4">
        <v>3665</v>
      </c>
    </row>
    <row r="70" spans="1:3" s="30" customFormat="1" x14ac:dyDescent="0.25">
      <c r="A70" s="2">
        <v>69</v>
      </c>
      <c r="B70" s="3" t="s">
        <v>81</v>
      </c>
      <c r="C70" s="4">
        <v>774</v>
      </c>
    </row>
    <row r="71" spans="1:3" s="30" customFormat="1" x14ac:dyDescent="0.25">
      <c r="A71" s="2">
        <v>70</v>
      </c>
      <c r="B71" s="3" t="s">
        <v>335</v>
      </c>
      <c r="C71" s="4">
        <v>1800</v>
      </c>
    </row>
    <row r="72" spans="1:3" s="30" customFormat="1" x14ac:dyDescent="0.25">
      <c r="A72" s="2">
        <v>71</v>
      </c>
      <c r="B72" s="3" t="s">
        <v>171</v>
      </c>
      <c r="C72" s="4">
        <v>975</v>
      </c>
    </row>
    <row r="73" spans="1:3" s="30" customFormat="1" x14ac:dyDescent="0.25">
      <c r="A73" s="2">
        <v>72</v>
      </c>
      <c r="B73" s="3" t="s">
        <v>10</v>
      </c>
      <c r="C73" s="4">
        <v>916</v>
      </c>
    </row>
    <row r="74" spans="1:3" s="30" customFormat="1" x14ac:dyDescent="0.25">
      <c r="A74" s="2">
        <v>73</v>
      </c>
      <c r="B74" s="3" t="s">
        <v>121</v>
      </c>
      <c r="C74" s="4">
        <v>5787</v>
      </c>
    </row>
    <row r="75" spans="1:3" s="30" customFormat="1" x14ac:dyDescent="0.25">
      <c r="A75" s="2">
        <v>74</v>
      </c>
      <c r="B75" s="3" t="s">
        <v>231</v>
      </c>
      <c r="C75" s="4">
        <v>414</v>
      </c>
    </row>
    <row r="76" spans="1:3" s="30" customFormat="1" x14ac:dyDescent="0.25">
      <c r="A76" s="2">
        <v>75</v>
      </c>
      <c r="B76" s="3" t="s">
        <v>153</v>
      </c>
      <c r="C76" s="4">
        <f>4395+5</f>
        <v>4400</v>
      </c>
    </row>
    <row r="77" spans="1:3" s="30" customFormat="1" x14ac:dyDescent="0.25">
      <c r="A77" s="2">
        <v>76</v>
      </c>
      <c r="B77" s="3" t="s">
        <v>235</v>
      </c>
      <c r="C77" s="4">
        <v>632</v>
      </c>
    </row>
    <row r="78" spans="1:3" s="30" customFormat="1" x14ac:dyDescent="0.25">
      <c r="A78" s="2">
        <v>77</v>
      </c>
      <c r="B78" s="3" t="s">
        <v>212</v>
      </c>
      <c r="C78" s="4">
        <v>351</v>
      </c>
    </row>
    <row r="79" spans="1:3" s="30" customFormat="1" x14ac:dyDescent="0.25">
      <c r="A79" s="2">
        <v>78</v>
      </c>
      <c r="B79" s="3" t="s">
        <v>18</v>
      </c>
      <c r="C79" s="4">
        <v>1010</v>
      </c>
    </row>
    <row r="80" spans="1:3" s="30" customFormat="1" x14ac:dyDescent="0.25">
      <c r="A80" s="2">
        <v>80</v>
      </c>
      <c r="B80" s="3" t="s">
        <v>219</v>
      </c>
      <c r="C80" s="4">
        <v>20</v>
      </c>
    </row>
    <row r="81" spans="1:3" s="33" customFormat="1" x14ac:dyDescent="0.25">
      <c r="A81" s="1"/>
      <c r="B81" s="35" t="s">
        <v>126</v>
      </c>
      <c r="C81" s="32">
        <f>SUM(C5:C80)</f>
        <v>103845</v>
      </c>
    </row>
    <row r="82" spans="1:3" s="33" customFormat="1" x14ac:dyDescent="0.25">
      <c r="A82" s="36"/>
      <c r="B82" s="37"/>
      <c r="C82" s="36"/>
    </row>
    <row r="83" spans="1:3" s="33" customFormat="1" x14ac:dyDescent="0.25">
      <c r="A83" s="36"/>
      <c r="B83" s="38"/>
      <c r="C83" s="36"/>
    </row>
    <row r="84" spans="1:3" s="33" customFormat="1" x14ac:dyDescent="0.25">
      <c r="A84" s="39"/>
      <c r="B84" s="38"/>
      <c r="C84" s="36"/>
    </row>
    <row r="85" spans="1:3" s="33" customFormat="1" x14ac:dyDescent="0.25">
      <c r="A85" s="40"/>
      <c r="B85" s="41"/>
      <c r="C85" s="36"/>
    </row>
    <row r="86" spans="1:3" x14ac:dyDescent="0.25">
      <c r="A86" s="271"/>
      <c r="B86" s="42"/>
    </row>
    <row r="87" spans="1:3" x14ac:dyDescent="0.25">
      <c r="A87" s="271"/>
      <c r="B87" s="44"/>
    </row>
    <row r="88" spans="1:3" x14ac:dyDescent="0.25">
      <c r="A88" s="271"/>
      <c r="B88" s="45"/>
    </row>
    <row r="89" spans="1:3" x14ac:dyDescent="0.25">
      <c r="A89" s="272"/>
      <c r="B89" s="46"/>
    </row>
    <row r="90" spans="1:3" x14ac:dyDescent="0.25">
      <c r="A90" s="272"/>
      <c r="B90" s="47"/>
    </row>
    <row r="91" spans="1:3" x14ac:dyDescent="0.25">
      <c r="A91" s="48"/>
      <c r="B91" s="49"/>
    </row>
    <row r="92" spans="1:3" x14ac:dyDescent="0.25">
      <c r="A92" s="48"/>
      <c r="B92" s="46"/>
    </row>
    <row r="93" spans="1:3" x14ac:dyDescent="0.25">
      <c r="A93" s="48"/>
      <c r="B93" s="46"/>
    </row>
    <row r="94" spans="1:3" x14ac:dyDescent="0.25">
      <c r="A94" s="48"/>
      <c r="B94" s="46"/>
    </row>
    <row r="95" spans="1:3" x14ac:dyDescent="0.25">
      <c r="A95" s="50"/>
      <c r="B95" s="46"/>
    </row>
    <row r="96" spans="1:3" x14ac:dyDescent="0.25">
      <c r="A96" s="50"/>
      <c r="B96" s="49"/>
    </row>
    <row r="97" spans="1:3" x14ac:dyDescent="0.25">
      <c r="A97" s="50"/>
      <c r="B97" s="51"/>
      <c r="C97" s="50"/>
    </row>
    <row r="98" spans="1:3" x14ac:dyDescent="0.25">
      <c r="A98" s="50"/>
      <c r="B98" s="49"/>
      <c r="C98" s="50"/>
    </row>
    <row r="99" spans="1:3" x14ac:dyDescent="0.25">
      <c r="A99" s="50"/>
      <c r="B99" s="49"/>
      <c r="C99" s="50"/>
    </row>
    <row r="100" spans="1:3" x14ac:dyDescent="0.25">
      <c r="A100" s="50"/>
      <c r="B100" s="49"/>
      <c r="C100" s="50"/>
    </row>
    <row r="101" spans="1:3" x14ac:dyDescent="0.25">
      <c r="A101" s="50"/>
      <c r="B101" s="49"/>
      <c r="C101" s="50"/>
    </row>
    <row r="102" spans="1:3" x14ac:dyDescent="0.25">
      <c r="A102" s="50"/>
      <c r="B102" s="49"/>
    </row>
    <row r="103" spans="1:3" x14ac:dyDescent="0.25">
      <c r="A103" s="50"/>
      <c r="B103" s="49"/>
    </row>
  </sheetData>
  <mergeCells count="4">
    <mergeCell ref="A1:C1"/>
    <mergeCell ref="A2:A3"/>
    <mergeCell ref="B2:B3"/>
    <mergeCell ref="C2:C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88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H81" sqref="H81"/>
    </sheetView>
  </sheetViews>
  <sheetFormatPr defaultRowHeight="15" x14ac:dyDescent="0.25"/>
  <cols>
    <col min="1" max="1" width="4.42578125" style="65" customWidth="1"/>
    <col min="2" max="2" width="77.28515625" style="52" customWidth="1"/>
    <col min="3" max="3" width="11.7109375" style="67" customWidth="1"/>
    <col min="4" max="231" width="9.140625" style="53"/>
    <col min="232" max="232" width="5" style="53" customWidth="1"/>
    <col min="233" max="233" width="19.85546875" style="53" customWidth="1"/>
    <col min="234" max="234" width="48.7109375" style="53" customWidth="1"/>
    <col min="235" max="235" width="24.140625" style="53" customWidth="1"/>
    <col min="236" max="238" width="9.140625" style="53"/>
    <col min="239" max="239" width="9.85546875" style="53" customWidth="1"/>
    <col min="240" max="241" width="9.140625" style="53"/>
    <col min="242" max="242" width="9.5703125" style="53" customWidth="1"/>
    <col min="243" max="244" width="9.7109375" style="53" customWidth="1"/>
    <col min="245" max="245" width="9.140625" style="53"/>
    <col min="246" max="246" width="9.7109375" style="53" customWidth="1"/>
    <col min="247" max="487" width="9.140625" style="53"/>
    <col min="488" max="488" width="5" style="53" customWidth="1"/>
    <col min="489" max="489" width="19.85546875" style="53" customWidth="1"/>
    <col min="490" max="490" width="48.7109375" style="53" customWidth="1"/>
    <col min="491" max="491" width="24.140625" style="53" customWidth="1"/>
    <col min="492" max="494" width="9.140625" style="53"/>
    <col min="495" max="495" width="9.85546875" style="53" customWidth="1"/>
    <col min="496" max="497" width="9.140625" style="53"/>
    <col min="498" max="498" width="9.5703125" style="53" customWidth="1"/>
    <col min="499" max="500" width="9.7109375" style="53" customWidth="1"/>
    <col min="501" max="501" width="9.140625" style="53"/>
    <col min="502" max="502" width="9.7109375" style="53" customWidth="1"/>
    <col min="503" max="743" width="9.140625" style="53"/>
    <col min="744" max="744" width="5" style="53" customWidth="1"/>
    <col min="745" max="745" width="19.85546875" style="53" customWidth="1"/>
    <col min="746" max="746" width="48.7109375" style="53" customWidth="1"/>
    <col min="747" max="747" width="24.140625" style="53" customWidth="1"/>
    <col min="748" max="750" width="9.140625" style="53"/>
    <col min="751" max="751" width="9.85546875" style="53" customWidth="1"/>
    <col min="752" max="753" width="9.140625" style="53"/>
    <col min="754" max="754" width="9.5703125" style="53" customWidth="1"/>
    <col min="755" max="756" width="9.7109375" style="53" customWidth="1"/>
    <col min="757" max="757" width="9.140625" style="53"/>
    <col min="758" max="758" width="9.7109375" style="53" customWidth="1"/>
    <col min="759" max="999" width="9.140625" style="53"/>
    <col min="1000" max="1000" width="5" style="53" customWidth="1"/>
    <col min="1001" max="1001" width="19.85546875" style="53" customWidth="1"/>
    <col min="1002" max="1002" width="48.7109375" style="53" customWidth="1"/>
    <col min="1003" max="1003" width="24.140625" style="53" customWidth="1"/>
    <col min="1004" max="1006" width="9.140625" style="53"/>
    <col min="1007" max="1007" width="9.85546875" style="53" customWidth="1"/>
    <col min="1008" max="1009" width="9.140625" style="53"/>
    <col min="1010" max="1010" width="9.5703125" style="53" customWidth="1"/>
    <col min="1011" max="1012" width="9.7109375" style="53" customWidth="1"/>
    <col min="1013" max="1013" width="9.140625" style="53"/>
    <col min="1014" max="1014" width="9.7109375" style="53" customWidth="1"/>
    <col min="1015" max="1255" width="9.140625" style="53"/>
    <col min="1256" max="1256" width="5" style="53" customWidth="1"/>
    <col min="1257" max="1257" width="19.85546875" style="53" customWidth="1"/>
    <col min="1258" max="1258" width="48.7109375" style="53" customWidth="1"/>
    <col min="1259" max="1259" width="24.140625" style="53" customWidth="1"/>
    <col min="1260" max="1262" width="9.140625" style="53"/>
    <col min="1263" max="1263" width="9.85546875" style="53" customWidth="1"/>
    <col min="1264" max="1265" width="9.140625" style="53"/>
    <col min="1266" max="1266" width="9.5703125" style="53" customWidth="1"/>
    <col min="1267" max="1268" width="9.7109375" style="53" customWidth="1"/>
    <col min="1269" max="1269" width="9.140625" style="53"/>
    <col min="1270" max="1270" width="9.7109375" style="53" customWidth="1"/>
    <col min="1271" max="1511" width="9.140625" style="53"/>
    <col min="1512" max="1512" width="5" style="53" customWidth="1"/>
    <col min="1513" max="1513" width="19.85546875" style="53" customWidth="1"/>
    <col min="1514" max="1514" width="48.7109375" style="53" customWidth="1"/>
    <col min="1515" max="1515" width="24.140625" style="53" customWidth="1"/>
    <col min="1516" max="1518" width="9.140625" style="53"/>
    <col min="1519" max="1519" width="9.85546875" style="53" customWidth="1"/>
    <col min="1520" max="1521" width="9.140625" style="53"/>
    <col min="1522" max="1522" width="9.5703125" style="53" customWidth="1"/>
    <col min="1523" max="1524" width="9.7109375" style="53" customWidth="1"/>
    <col min="1525" max="1525" width="9.140625" style="53"/>
    <col min="1526" max="1526" width="9.7109375" style="53" customWidth="1"/>
    <col min="1527" max="1767" width="9.140625" style="53"/>
    <col min="1768" max="1768" width="5" style="53" customWidth="1"/>
    <col min="1769" max="1769" width="19.85546875" style="53" customWidth="1"/>
    <col min="1770" max="1770" width="48.7109375" style="53" customWidth="1"/>
    <col min="1771" max="1771" width="24.140625" style="53" customWidth="1"/>
    <col min="1772" max="1774" width="9.140625" style="53"/>
    <col min="1775" max="1775" width="9.85546875" style="53" customWidth="1"/>
    <col min="1776" max="1777" width="9.140625" style="53"/>
    <col min="1778" max="1778" width="9.5703125" style="53" customWidth="1"/>
    <col min="1779" max="1780" width="9.7109375" style="53" customWidth="1"/>
    <col min="1781" max="1781" width="9.140625" style="53"/>
    <col min="1782" max="1782" width="9.7109375" style="53" customWidth="1"/>
    <col min="1783" max="2023" width="9.140625" style="53"/>
    <col min="2024" max="2024" width="5" style="53" customWidth="1"/>
    <col min="2025" max="2025" width="19.85546875" style="53" customWidth="1"/>
    <col min="2026" max="2026" width="48.7109375" style="53" customWidth="1"/>
    <col min="2027" max="2027" width="24.140625" style="53" customWidth="1"/>
    <col min="2028" max="2030" width="9.140625" style="53"/>
    <col min="2031" max="2031" width="9.85546875" style="53" customWidth="1"/>
    <col min="2032" max="2033" width="9.140625" style="53"/>
    <col min="2034" max="2034" width="9.5703125" style="53" customWidth="1"/>
    <col min="2035" max="2036" width="9.7109375" style="53" customWidth="1"/>
    <col min="2037" max="2037" width="9.140625" style="53"/>
    <col min="2038" max="2038" width="9.7109375" style="53" customWidth="1"/>
    <col min="2039" max="2279" width="9.140625" style="53"/>
    <col min="2280" max="2280" width="5" style="53" customWidth="1"/>
    <col min="2281" max="2281" width="19.85546875" style="53" customWidth="1"/>
    <col min="2282" max="2282" width="48.7109375" style="53" customWidth="1"/>
    <col min="2283" max="2283" width="24.140625" style="53" customWidth="1"/>
    <col min="2284" max="2286" width="9.140625" style="53"/>
    <col min="2287" max="2287" width="9.85546875" style="53" customWidth="1"/>
    <col min="2288" max="2289" width="9.140625" style="53"/>
    <col min="2290" max="2290" width="9.5703125" style="53" customWidth="1"/>
    <col min="2291" max="2292" width="9.7109375" style="53" customWidth="1"/>
    <col min="2293" max="2293" width="9.140625" style="53"/>
    <col min="2294" max="2294" width="9.7109375" style="53" customWidth="1"/>
    <col min="2295" max="2535" width="9.140625" style="53"/>
    <col min="2536" max="2536" width="5" style="53" customWidth="1"/>
    <col min="2537" max="2537" width="19.85546875" style="53" customWidth="1"/>
    <col min="2538" max="2538" width="48.7109375" style="53" customWidth="1"/>
    <col min="2539" max="2539" width="24.140625" style="53" customWidth="1"/>
    <col min="2540" max="2542" width="9.140625" style="53"/>
    <col min="2543" max="2543" width="9.85546875" style="53" customWidth="1"/>
    <col min="2544" max="2545" width="9.140625" style="53"/>
    <col min="2546" max="2546" width="9.5703125" style="53" customWidth="1"/>
    <col min="2547" max="2548" width="9.7109375" style="53" customWidth="1"/>
    <col min="2549" max="2549" width="9.140625" style="53"/>
    <col min="2550" max="2550" width="9.7109375" style="53" customWidth="1"/>
    <col min="2551" max="2791" width="9.140625" style="53"/>
    <col min="2792" max="2792" width="5" style="53" customWidth="1"/>
    <col min="2793" max="2793" width="19.85546875" style="53" customWidth="1"/>
    <col min="2794" max="2794" width="48.7109375" style="53" customWidth="1"/>
    <col min="2795" max="2795" width="24.140625" style="53" customWidth="1"/>
    <col min="2796" max="2798" width="9.140625" style="53"/>
    <col min="2799" max="2799" width="9.85546875" style="53" customWidth="1"/>
    <col min="2800" max="2801" width="9.140625" style="53"/>
    <col min="2802" max="2802" width="9.5703125" style="53" customWidth="1"/>
    <col min="2803" max="2804" width="9.7109375" style="53" customWidth="1"/>
    <col min="2805" max="2805" width="9.140625" style="53"/>
    <col min="2806" max="2806" width="9.7109375" style="53" customWidth="1"/>
    <col min="2807" max="3047" width="9.140625" style="53"/>
    <col min="3048" max="3048" width="5" style="53" customWidth="1"/>
    <col min="3049" max="3049" width="19.85546875" style="53" customWidth="1"/>
    <col min="3050" max="3050" width="48.7109375" style="53" customWidth="1"/>
    <col min="3051" max="3051" width="24.140625" style="53" customWidth="1"/>
    <col min="3052" max="3054" width="9.140625" style="53"/>
    <col min="3055" max="3055" width="9.85546875" style="53" customWidth="1"/>
    <col min="3056" max="3057" width="9.140625" style="53"/>
    <col min="3058" max="3058" width="9.5703125" style="53" customWidth="1"/>
    <col min="3059" max="3060" width="9.7109375" style="53" customWidth="1"/>
    <col min="3061" max="3061" width="9.140625" style="53"/>
    <col min="3062" max="3062" width="9.7109375" style="53" customWidth="1"/>
    <col min="3063" max="3303" width="9.140625" style="53"/>
    <col min="3304" max="3304" width="5" style="53" customWidth="1"/>
    <col min="3305" max="3305" width="19.85546875" style="53" customWidth="1"/>
    <col min="3306" max="3306" width="48.7109375" style="53" customWidth="1"/>
    <col min="3307" max="3307" width="24.140625" style="53" customWidth="1"/>
    <col min="3308" max="3310" width="9.140625" style="53"/>
    <col min="3311" max="3311" width="9.85546875" style="53" customWidth="1"/>
    <col min="3312" max="3313" width="9.140625" style="53"/>
    <col min="3314" max="3314" width="9.5703125" style="53" customWidth="1"/>
    <col min="3315" max="3316" width="9.7109375" style="53" customWidth="1"/>
    <col min="3317" max="3317" width="9.140625" style="53"/>
    <col min="3318" max="3318" width="9.7109375" style="53" customWidth="1"/>
    <col min="3319" max="3559" width="9.140625" style="53"/>
    <col min="3560" max="3560" width="5" style="53" customWidth="1"/>
    <col min="3561" max="3561" width="19.85546875" style="53" customWidth="1"/>
    <col min="3562" max="3562" width="48.7109375" style="53" customWidth="1"/>
    <col min="3563" max="3563" width="24.140625" style="53" customWidth="1"/>
    <col min="3564" max="3566" width="9.140625" style="53"/>
    <col min="3567" max="3567" width="9.85546875" style="53" customWidth="1"/>
    <col min="3568" max="3569" width="9.140625" style="53"/>
    <col min="3570" max="3570" width="9.5703125" style="53" customWidth="1"/>
    <col min="3571" max="3572" width="9.7109375" style="53" customWidth="1"/>
    <col min="3573" max="3573" width="9.140625" style="53"/>
    <col min="3574" max="3574" width="9.7109375" style="53" customWidth="1"/>
    <col min="3575" max="3815" width="9.140625" style="53"/>
    <col min="3816" max="3816" width="5" style="53" customWidth="1"/>
    <col min="3817" max="3817" width="19.85546875" style="53" customWidth="1"/>
    <col min="3818" max="3818" width="48.7109375" style="53" customWidth="1"/>
    <col min="3819" max="3819" width="24.140625" style="53" customWidth="1"/>
    <col min="3820" max="3822" width="9.140625" style="53"/>
    <col min="3823" max="3823" width="9.85546875" style="53" customWidth="1"/>
    <col min="3824" max="3825" width="9.140625" style="53"/>
    <col min="3826" max="3826" width="9.5703125" style="53" customWidth="1"/>
    <col min="3827" max="3828" width="9.7109375" style="53" customWidth="1"/>
    <col min="3829" max="3829" width="9.140625" style="53"/>
    <col min="3830" max="3830" width="9.7109375" style="53" customWidth="1"/>
    <col min="3831" max="4071" width="9.140625" style="53"/>
    <col min="4072" max="4072" width="5" style="53" customWidth="1"/>
    <col min="4073" max="4073" width="19.85546875" style="53" customWidth="1"/>
    <col min="4074" max="4074" width="48.7109375" style="53" customWidth="1"/>
    <col min="4075" max="4075" width="24.140625" style="53" customWidth="1"/>
    <col min="4076" max="4078" width="9.140625" style="53"/>
    <col min="4079" max="4079" width="9.85546875" style="53" customWidth="1"/>
    <col min="4080" max="4081" width="9.140625" style="53"/>
    <col min="4082" max="4082" width="9.5703125" style="53" customWidth="1"/>
    <col min="4083" max="4084" width="9.7109375" style="53" customWidth="1"/>
    <col min="4085" max="4085" width="9.140625" style="53"/>
    <col min="4086" max="4086" width="9.7109375" style="53" customWidth="1"/>
    <col min="4087" max="4327" width="9.140625" style="53"/>
    <col min="4328" max="4328" width="5" style="53" customWidth="1"/>
    <col min="4329" max="4329" width="19.85546875" style="53" customWidth="1"/>
    <col min="4330" max="4330" width="48.7109375" style="53" customWidth="1"/>
    <col min="4331" max="4331" width="24.140625" style="53" customWidth="1"/>
    <col min="4332" max="4334" width="9.140625" style="53"/>
    <col min="4335" max="4335" width="9.85546875" style="53" customWidth="1"/>
    <col min="4336" max="4337" width="9.140625" style="53"/>
    <col min="4338" max="4338" width="9.5703125" style="53" customWidth="1"/>
    <col min="4339" max="4340" width="9.7109375" style="53" customWidth="1"/>
    <col min="4341" max="4341" width="9.140625" style="53"/>
    <col min="4342" max="4342" width="9.7109375" style="53" customWidth="1"/>
    <col min="4343" max="4583" width="9.140625" style="53"/>
    <col min="4584" max="4584" width="5" style="53" customWidth="1"/>
    <col min="4585" max="4585" width="19.85546875" style="53" customWidth="1"/>
    <col min="4586" max="4586" width="48.7109375" style="53" customWidth="1"/>
    <col min="4587" max="4587" width="24.140625" style="53" customWidth="1"/>
    <col min="4588" max="4590" width="9.140625" style="53"/>
    <col min="4591" max="4591" width="9.85546875" style="53" customWidth="1"/>
    <col min="4592" max="4593" width="9.140625" style="53"/>
    <col min="4594" max="4594" width="9.5703125" style="53" customWidth="1"/>
    <col min="4595" max="4596" width="9.7109375" style="53" customWidth="1"/>
    <col min="4597" max="4597" width="9.140625" style="53"/>
    <col min="4598" max="4598" width="9.7109375" style="53" customWidth="1"/>
    <col min="4599" max="4839" width="9.140625" style="53"/>
    <col min="4840" max="4840" width="5" style="53" customWidth="1"/>
    <col min="4841" max="4841" width="19.85546875" style="53" customWidth="1"/>
    <col min="4842" max="4842" width="48.7109375" style="53" customWidth="1"/>
    <col min="4843" max="4843" width="24.140625" style="53" customWidth="1"/>
    <col min="4844" max="4846" width="9.140625" style="53"/>
    <col min="4847" max="4847" width="9.85546875" style="53" customWidth="1"/>
    <col min="4848" max="4849" width="9.140625" style="53"/>
    <col min="4850" max="4850" width="9.5703125" style="53" customWidth="1"/>
    <col min="4851" max="4852" width="9.7109375" style="53" customWidth="1"/>
    <col min="4853" max="4853" width="9.140625" style="53"/>
    <col min="4854" max="4854" width="9.7109375" style="53" customWidth="1"/>
    <col min="4855" max="5095" width="9.140625" style="53"/>
    <col min="5096" max="5096" width="5" style="53" customWidth="1"/>
    <col min="5097" max="5097" width="19.85546875" style="53" customWidth="1"/>
    <col min="5098" max="5098" width="48.7109375" style="53" customWidth="1"/>
    <col min="5099" max="5099" width="24.140625" style="53" customWidth="1"/>
    <col min="5100" max="5102" width="9.140625" style="53"/>
    <col min="5103" max="5103" width="9.85546875" style="53" customWidth="1"/>
    <col min="5104" max="5105" width="9.140625" style="53"/>
    <col min="5106" max="5106" width="9.5703125" style="53" customWidth="1"/>
    <col min="5107" max="5108" width="9.7109375" style="53" customWidth="1"/>
    <col min="5109" max="5109" width="9.140625" style="53"/>
    <col min="5110" max="5110" width="9.7109375" style="53" customWidth="1"/>
    <col min="5111" max="5351" width="9.140625" style="53"/>
    <col min="5352" max="5352" width="5" style="53" customWidth="1"/>
    <col min="5353" max="5353" width="19.85546875" style="53" customWidth="1"/>
    <col min="5354" max="5354" width="48.7109375" style="53" customWidth="1"/>
    <col min="5355" max="5355" width="24.140625" style="53" customWidth="1"/>
    <col min="5356" max="5358" width="9.140625" style="53"/>
    <col min="5359" max="5359" width="9.85546875" style="53" customWidth="1"/>
    <col min="5360" max="5361" width="9.140625" style="53"/>
    <col min="5362" max="5362" width="9.5703125" style="53" customWidth="1"/>
    <col min="5363" max="5364" width="9.7109375" style="53" customWidth="1"/>
    <col min="5365" max="5365" width="9.140625" style="53"/>
    <col min="5366" max="5366" width="9.7109375" style="53" customWidth="1"/>
    <col min="5367" max="5607" width="9.140625" style="53"/>
    <col min="5608" max="5608" width="5" style="53" customWidth="1"/>
    <col min="5609" max="5609" width="19.85546875" style="53" customWidth="1"/>
    <col min="5610" max="5610" width="48.7109375" style="53" customWidth="1"/>
    <col min="5611" max="5611" width="24.140625" style="53" customWidth="1"/>
    <col min="5612" max="5614" width="9.140625" style="53"/>
    <col min="5615" max="5615" width="9.85546875" style="53" customWidth="1"/>
    <col min="5616" max="5617" width="9.140625" style="53"/>
    <col min="5618" max="5618" width="9.5703125" style="53" customWidth="1"/>
    <col min="5619" max="5620" width="9.7109375" style="53" customWidth="1"/>
    <col min="5621" max="5621" width="9.140625" style="53"/>
    <col min="5622" max="5622" width="9.7109375" style="53" customWidth="1"/>
    <col min="5623" max="5863" width="9.140625" style="53"/>
    <col min="5864" max="5864" width="5" style="53" customWidth="1"/>
    <col min="5865" max="5865" width="19.85546875" style="53" customWidth="1"/>
    <col min="5866" max="5866" width="48.7109375" style="53" customWidth="1"/>
    <col min="5867" max="5867" width="24.140625" style="53" customWidth="1"/>
    <col min="5868" max="5870" width="9.140625" style="53"/>
    <col min="5871" max="5871" width="9.85546875" style="53" customWidth="1"/>
    <col min="5872" max="5873" width="9.140625" style="53"/>
    <col min="5874" max="5874" width="9.5703125" style="53" customWidth="1"/>
    <col min="5875" max="5876" width="9.7109375" style="53" customWidth="1"/>
    <col min="5877" max="5877" width="9.140625" style="53"/>
    <col min="5878" max="5878" width="9.7109375" style="53" customWidth="1"/>
    <col min="5879" max="6119" width="9.140625" style="53"/>
    <col min="6120" max="6120" width="5" style="53" customWidth="1"/>
    <col min="6121" max="6121" width="19.85546875" style="53" customWidth="1"/>
    <col min="6122" max="6122" width="48.7109375" style="53" customWidth="1"/>
    <col min="6123" max="6123" width="24.140625" style="53" customWidth="1"/>
    <col min="6124" max="6126" width="9.140625" style="53"/>
    <col min="6127" max="6127" width="9.85546875" style="53" customWidth="1"/>
    <col min="6128" max="6129" width="9.140625" style="53"/>
    <col min="6130" max="6130" width="9.5703125" style="53" customWidth="1"/>
    <col min="6131" max="6132" width="9.7109375" style="53" customWidth="1"/>
    <col min="6133" max="6133" width="9.140625" style="53"/>
    <col min="6134" max="6134" width="9.7109375" style="53" customWidth="1"/>
    <col min="6135" max="6375" width="9.140625" style="53"/>
    <col min="6376" max="6376" width="5" style="53" customWidth="1"/>
    <col min="6377" max="6377" width="19.85546875" style="53" customWidth="1"/>
    <col min="6378" max="6378" width="48.7109375" style="53" customWidth="1"/>
    <col min="6379" max="6379" width="24.140625" style="53" customWidth="1"/>
    <col min="6380" max="6382" width="9.140625" style="53"/>
    <col min="6383" max="6383" width="9.85546875" style="53" customWidth="1"/>
    <col min="6384" max="6385" width="9.140625" style="53"/>
    <col min="6386" max="6386" width="9.5703125" style="53" customWidth="1"/>
    <col min="6387" max="6388" width="9.7109375" style="53" customWidth="1"/>
    <col min="6389" max="6389" width="9.140625" style="53"/>
    <col min="6390" max="6390" width="9.7109375" style="53" customWidth="1"/>
    <col min="6391" max="6631" width="9.140625" style="53"/>
    <col min="6632" max="6632" width="5" style="53" customWidth="1"/>
    <col min="6633" max="6633" width="19.85546875" style="53" customWidth="1"/>
    <col min="6634" max="6634" width="48.7109375" style="53" customWidth="1"/>
    <col min="6635" max="6635" width="24.140625" style="53" customWidth="1"/>
    <col min="6636" max="6638" width="9.140625" style="53"/>
    <col min="6639" max="6639" width="9.85546875" style="53" customWidth="1"/>
    <col min="6640" max="6641" width="9.140625" style="53"/>
    <col min="6642" max="6642" width="9.5703125" style="53" customWidth="1"/>
    <col min="6643" max="6644" width="9.7109375" style="53" customWidth="1"/>
    <col min="6645" max="6645" width="9.140625" style="53"/>
    <col min="6646" max="6646" width="9.7109375" style="53" customWidth="1"/>
    <col min="6647" max="6887" width="9.140625" style="53"/>
    <col min="6888" max="6888" width="5" style="53" customWidth="1"/>
    <col min="6889" max="6889" width="19.85546875" style="53" customWidth="1"/>
    <col min="6890" max="6890" width="48.7109375" style="53" customWidth="1"/>
    <col min="6891" max="6891" width="24.140625" style="53" customWidth="1"/>
    <col min="6892" max="6894" width="9.140625" style="53"/>
    <col min="6895" max="6895" width="9.85546875" style="53" customWidth="1"/>
    <col min="6896" max="6897" width="9.140625" style="53"/>
    <col min="6898" max="6898" width="9.5703125" style="53" customWidth="1"/>
    <col min="6899" max="6900" width="9.7109375" style="53" customWidth="1"/>
    <col min="6901" max="6901" width="9.140625" style="53"/>
    <col min="6902" max="6902" width="9.7109375" style="53" customWidth="1"/>
    <col min="6903" max="7143" width="9.140625" style="53"/>
    <col min="7144" max="7144" width="5" style="53" customWidth="1"/>
    <col min="7145" max="7145" width="19.85546875" style="53" customWidth="1"/>
    <col min="7146" max="7146" width="48.7109375" style="53" customWidth="1"/>
    <col min="7147" max="7147" width="24.140625" style="53" customWidth="1"/>
    <col min="7148" max="7150" width="9.140625" style="53"/>
    <col min="7151" max="7151" width="9.85546875" style="53" customWidth="1"/>
    <col min="7152" max="7153" width="9.140625" style="53"/>
    <col min="7154" max="7154" width="9.5703125" style="53" customWidth="1"/>
    <col min="7155" max="7156" width="9.7109375" style="53" customWidth="1"/>
    <col min="7157" max="7157" width="9.140625" style="53"/>
    <col min="7158" max="7158" width="9.7109375" style="53" customWidth="1"/>
    <col min="7159" max="7399" width="9.140625" style="53"/>
    <col min="7400" max="7400" width="5" style="53" customWidth="1"/>
    <col min="7401" max="7401" width="19.85546875" style="53" customWidth="1"/>
    <col min="7402" max="7402" width="48.7109375" style="53" customWidth="1"/>
    <col min="7403" max="7403" width="24.140625" style="53" customWidth="1"/>
    <col min="7404" max="7406" width="9.140625" style="53"/>
    <col min="7407" max="7407" width="9.85546875" style="53" customWidth="1"/>
    <col min="7408" max="7409" width="9.140625" style="53"/>
    <col min="7410" max="7410" width="9.5703125" style="53" customWidth="1"/>
    <col min="7411" max="7412" width="9.7109375" style="53" customWidth="1"/>
    <col min="7413" max="7413" width="9.140625" style="53"/>
    <col min="7414" max="7414" width="9.7109375" style="53" customWidth="1"/>
    <col min="7415" max="7655" width="9.140625" style="53"/>
    <col min="7656" max="7656" width="5" style="53" customWidth="1"/>
    <col min="7657" max="7657" width="19.85546875" style="53" customWidth="1"/>
    <col min="7658" max="7658" width="48.7109375" style="53" customWidth="1"/>
    <col min="7659" max="7659" width="24.140625" style="53" customWidth="1"/>
    <col min="7660" max="7662" width="9.140625" style="53"/>
    <col min="7663" max="7663" width="9.85546875" style="53" customWidth="1"/>
    <col min="7664" max="7665" width="9.140625" style="53"/>
    <col min="7666" max="7666" width="9.5703125" style="53" customWidth="1"/>
    <col min="7667" max="7668" width="9.7109375" style="53" customWidth="1"/>
    <col min="7669" max="7669" width="9.140625" style="53"/>
    <col min="7670" max="7670" width="9.7109375" style="53" customWidth="1"/>
    <col min="7671" max="7911" width="9.140625" style="53"/>
    <col min="7912" max="7912" width="5" style="53" customWidth="1"/>
    <col min="7913" max="7913" width="19.85546875" style="53" customWidth="1"/>
    <col min="7914" max="7914" width="48.7109375" style="53" customWidth="1"/>
    <col min="7915" max="7915" width="24.140625" style="53" customWidth="1"/>
    <col min="7916" max="7918" width="9.140625" style="53"/>
    <col min="7919" max="7919" width="9.85546875" style="53" customWidth="1"/>
    <col min="7920" max="7921" width="9.140625" style="53"/>
    <col min="7922" max="7922" width="9.5703125" style="53" customWidth="1"/>
    <col min="7923" max="7924" width="9.7109375" style="53" customWidth="1"/>
    <col min="7925" max="7925" width="9.140625" style="53"/>
    <col min="7926" max="7926" width="9.7109375" style="53" customWidth="1"/>
    <col min="7927" max="8167" width="9.140625" style="53"/>
    <col min="8168" max="8168" width="5" style="53" customWidth="1"/>
    <col min="8169" max="8169" width="19.85546875" style="53" customWidth="1"/>
    <col min="8170" max="8170" width="48.7109375" style="53" customWidth="1"/>
    <col min="8171" max="8171" width="24.140625" style="53" customWidth="1"/>
    <col min="8172" max="8174" width="9.140625" style="53"/>
    <col min="8175" max="8175" width="9.85546875" style="53" customWidth="1"/>
    <col min="8176" max="8177" width="9.140625" style="53"/>
    <col min="8178" max="8178" width="9.5703125" style="53" customWidth="1"/>
    <col min="8179" max="8180" width="9.7109375" style="53" customWidth="1"/>
    <col min="8181" max="8181" width="9.140625" style="53"/>
    <col min="8182" max="8182" width="9.7109375" style="53" customWidth="1"/>
    <col min="8183" max="8423" width="9.140625" style="53"/>
    <col min="8424" max="8424" width="5" style="53" customWidth="1"/>
    <col min="8425" max="8425" width="19.85546875" style="53" customWidth="1"/>
    <col min="8426" max="8426" width="48.7109375" style="53" customWidth="1"/>
    <col min="8427" max="8427" width="24.140625" style="53" customWidth="1"/>
    <col min="8428" max="8430" width="9.140625" style="53"/>
    <col min="8431" max="8431" width="9.85546875" style="53" customWidth="1"/>
    <col min="8432" max="8433" width="9.140625" style="53"/>
    <col min="8434" max="8434" width="9.5703125" style="53" customWidth="1"/>
    <col min="8435" max="8436" width="9.7109375" style="53" customWidth="1"/>
    <col min="8437" max="8437" width="9.140625" style="53"/>
    <col min="8438" max="8438" width="9.7109375" style="53" customWidth="1"/>
    <col min="8439" max="8679" width="9.140625" style="53"/>
    <col min="8680" max="8680" width="5" style="53" customWidth="1"/>
    <col min="8681" max="8681" width="19.85546875" style="53" customWidth="1"/>
    <col min="8682" max="8682" width="48.7109375" style="53" customWidth="1"/>
    <col min="8683" max="8683" width="24.140625" style="53" customWidth="1"/>
    <col min="8684" max="8686" width="9.140625" style="53"/>
    <col min="8687" max="8687" width="9.85546875" style="53" customWidth="1"/>
    <col min="8688" max="8689" width="9.140625" style="53"/>
    <col min="8690" max="8690" width="9.5703125" style="53" customWidth="1"/>
    <col min="8691" max="8692" width="9.7109375" style="53" customWidth="1"/>
    <col min="8693" max="8693" width="9.140625" style="53"/>
    <col min="8694" max="8694" width="9.7109375" style="53" customWidth="1"/>
    <col min="8695" max="8935" width="9.140625" style="53"/>
    <col min="8936" max="8936" width="5" style="53" customWidth="1"/>
    <col min="8937" max="8937" width="19.85546875" style="53" customWidth="1"/>
    <col min="8938" max="8938" width="48.7109375" style="53" customWidth="1"/>
    <col min="8939" max="8939" width="24.140625" style="53" customWidth="1"/>
    <col min="8940" max="8942" width="9.140625" style="53"/>
    <col min="8943" max="8943" width="9.85546875" style="53" customWidth="1"/>
    <col min="8944" max="8945" width="9.140625" style="53"/>
    <col min="8946" max="8946" width="9.5703125" style="53" customWidth="1"/>
    <col min="8947" max="8948" width="9.7109375" style="53" customWidth="1"/>
    <col min="8949" max="8949" width="9.140625" style="53"/>
    <col min="8950" max="8950" width="9.7109375" style="53" customWidth="1"/>
    <col min="8951" max="9191" width="9.140625" style="53"/>
    <col min="9192" max="9192" width="5" style="53" customWidth="1"/>
    <col min="9193" max="9193" width="19.85546875" style="53" customWidth="1"/>
    <col min="9194" max="9194" width="48.7109375" style="53" customWidth="1"/>
    <col min="9195" max="9195" width="24.140625" style="53" customWidth="1"/>
    <col min="9196" max="9198" width="9.140625" style="53"/>
    <col min="9199" max="9199" width="9.85546875" style="53" customWidth="1"/>
    <col min="9200" max="9201" width="9.140625" style="53"/>
    <col min="9202" max="9202" width="9.5703125" style="53" customWidth="1"/>
    <col min="9203" max="9204" width="9.7109375" style="53" customWidth="1"/>
    <col min="9205" max="9205" width="9.140625" style="53"/>
    <col min="9206" max="9206" width="9.7109375" style="53" customWidth="1"/>
    <col min="9207" max="9447" width="9.140625" style="53"/>
    <col min="9448" max="9448" width="5" style="53" customWidth="1"/>
    <col min="9449" max="9449" width="19.85546875" style="53" customWidth="1"/>
    <col min="9450" max="9450" width="48.7109375" style="53" customWidth="1"/>
    <col min="9451" max="9451" width="24.140625" style="53" customWidth="1"/>
    <col min="9452" max="9454" width="9.140625" style="53"/>
    <col min="9455" max="9455" width="9.85546875" style="53" customWidth="1"/>
    <col min="9456" max="9457" width="9.140625" style="53"/>
    <col min="9458" max="9458" width="9.5703125" style="53" customWidth="1"/>
    <col min="9459" max="9460" width="9.7109375" style="53" customWidth="1"/>
    <col min="9461" max="9461" width="9.140625" style="53"/>
    <col min="9462" max="9462" width="9.7109375" style="53" customWidth="1"/>
    <col min="9463" max="9703" width="9.140625" style="53"/>
    <col min="9704" max="9704" width="5" style="53" customWidth="1"/>
    <col min="9705" max="9705" width="19.85546875" style="53" customWidth="1"/>
    <col min="9706" max="9706" width="48.7109375" style="53" customWidth="1"/>
    <col min="9707" max="9707" width="24.140625" style="53" customWidth="1"/>
    <col min="9708" max="9710" width="9.140625" style="53"/>
    <col min="9711" max="9711" width="9.85546875" style="53" customWidth="1"/>
    <col min="9712" max="9713" width="9.140625" style="53"/>
    <col min="9714" max="9714" width="9.5703125" style="53" customWidth="1"/>
    <col min="9715" max="9716" width="9.7109375" style="53" customWidth="1"/>
    <col min="9717" max="9717" width="9.140625" style="53"/>
    <col min="9718" max="9718" width="9.7109375" style="53" customWidth="1"/>
    <col min="9719" max="9959" width="9.140625" style="53"/>
    <col min="9960" max="9960" width="5" style="53" customWidth="1"/>
    <col min="9961" max="9961" width="19.85546875" style="53" customWidth="1"/>
    <col min="9962" max="9962" width="48.7109375" style="53" customWidth="1"/>
    <col min="9963" max="9963" width="24.140625" style="53" customWidth="1"/>
    <col min="9964" max="9966" width="9.140625" style="53"/>
    <col min="9967" max="9967" width="9.85546875" style="53" customWidth="1"/>
    <col min="9968" max="9969" width="9.140625" style="53"/>
    <col min="9970" max="9970" width="9.5703125" style="53" customWidth="1"/>
    <col min="9971" max="9972" width="9.7109375" style="53" customWidth="1"/>
    <col min="9973" max="9973" width="9.140625" style="53"/>
    <col min="9974" max="9974" width="9.7109375" style="53" customWidth="1"/>
    <col min="9975" max="10215" width="9.140625" style="53"/>
    <col min="10216" max="10216" width="5" style="53" customWidth="1"/>
    <col min="10217" max="10217" width="19.85546875" style="53" customWidth="1"/>
    <col min="10218" max="10218" width="48.7109375" style="53" customWidth="1"/>
    <col min="10219" max="10219" width="24.140625" style="53" customWidth="1"/>
    <col min="10220" max="10222" width="9.140625" style="53"/>
    <col min="10223" max="10223" width="9.85546875" style="53" customWidth="1"/>
    <col min="10224" max="10225" width="9.140625" style="53"/>
    <col min="10226" max="10226" width="9.5703125" style="53" customWidth="1"/>
    <col min="10227" max="10228" width="9.7109375" style="53" customWidth="1"/>
    <col min="10229" max="10229" width="9.140625" style="53"/>
    <col min="10230" max="10230" width="9.7109375" style="53" customWidth="1"/>
    <col min="10231" max="10471" width="9.140625" style="53"/>
    <col min="10472" max="10472" width="5" style="53" customWidth="1"/>
    <col min="10473" max="10473" width="19.85546875" style="53" customWidth="1"/>
    <col min="10474" max="10474" width="48.7109375" style="53" customWidth="1"/>
    <col min="10475" max="10475" width="24.140625" style="53" customWidth="1"/>
    <col min="10476" max="10478" width="9.140625" style="53"/>
    <col min="10479" max="10479" width="9.85546875" style="53" customWidth="1"/>
    <col min="10480" max="10481" width="9.140625" style="53"/>
    <col min="10482" max="10482" width="9.5703125" style="53" customWidth="1"/>
    <col min="10483" max="10484" width="9.7109375" style="53" customWidth="1"/>
    <col min="10485" max="10485" width="9.140625" style="53"/>
    <col min="10486" max="10486" width="9.7109375" style="53" customWidth="1"/>
    <col min="10487" max="10727" width="9.140625" style="53"/>
    <col min="10728" max="10728" width="5" style="53" customWidth="1"/>
    <col min="10729" max="10729" width="19.85546875" style="53" customWidth="1"/>
    <col min="10730" max="10730" width="48.7109375" style="53" customWidth="1"/>
    <col min="10731" max="10731" width="24.140625" style="53" customWidth="1"/>
    <col min="10732" max="10734" width="9.140625" style="53"/>
    <col min="10735" max="10735" width="9.85546875" style="53" customWidth="1"/>
    <col min="10736" max="10737" width="9.140625" style="53"/>
    <col min="10738" max="10738" width="9.5703125" style="53" customWidth="1"/>
    <col min="10739" max="10740" width="9.7109375" style="53" customWidth="1"/>
    <col min="10741" max="10741" width="9.140625" style="53"/>
    <col min="10742" max="10742" width="9.7109375" style="53" customWidth="1"/>
    <col min="10743" max="10983" width="9.140625" style="53"/>
    <col min="10984" max="10984" width="5" style="53" customWidth="1"/>
    <col min="10985" max="10985" width="19.85546875" style="53" customWidth="1"/>
    <col min="10986" max="10986" width="48.7109375" style="53" customWidth="1"/>
    <col min="10987" max="10987" width="24.140625" style="53" customWidth="1"/>
    <col min="10988" max="10990" width="9.140625" style="53"/>
    <col min="10991" max="10991" width="9.85546875" style="53" customWidth="1"/>
    <col min="10992" max="10993" width="9.140625" style="53"/>
    <col min="10994" max="10994" width="9.5703125" style="53" customWidth="1"/>
    <col min="10995" max="10996" width="9.7109375" style="53" customWidth="1"/>
    <col min="10997" max="10997" width="9.140625" style="53"/>
    <col min="10998" max="10998" width="9.7109375" style="53" customWidth="1"/>
    <col min="10999" max="11239" width="9.140625" style="53"/>
    <col min="11240" max="11240" width="5" style="53" customWidth="1"/>
    <col min="11241" max="11241" width="19.85546875" style="53" customWidth="1"/>
    <col min="11242" max="11242" width="48.7109375" style="53" customWidth="1"/>
    <col min="11243" max="11243" width="24.140625" style="53" customWidth="1"/>
    <col min="11244" max="11246" width="9.140625" style="53"/>
    <col min="11247" max="11247" width="9.85546875" style="53" customWidth="1"/>
    <col min="11248" max="11249" width="9.140625" style="53"/>
    <col min="11250" max="11250" width="9.5703125" style="53" customWidth="1"/>
    <col min="11251" max="11252" width="9.7109375" style="53" customWidth="1"/>
    <col min="11253" max="11253" width="9.140625" style="53"/>
    <col min="11254" max="11254" width="9.7109375" style="53" customWidth="1"/>
    <col min="11255" max="11495" width="9.140625" style="53"/>
    <col min="11496" max="11496" width="5" style="53" customWidth="1"/>
    <col min="11497" max="11497" width="19.85546875" style="53" customWidth="1"/>
    <col min="11498" max="11498" width="48.7109375" style="53" customWidth="1"/>
    <col min="11499" max="11499" width="24.140625" style="53" customWidth="1"/>
    <col min="11500" max="11502" width="9.140625" style="53"/>
    <col min="11503" max="11503" width="9.85546875" style="53" customWidth="1"/>
    <col min="11504" max="11505" width="9.140625" style="53"/>
    <col min="11506" max="11506" width="9.5703125" style="53" customWidth="1"/>
    <col min="11507" max="11508" width="9.7109375" style="53" customWidth="1"/>
    <col min="11509" max="11509" width="9.140625" style="53"/>
    <col min="11510" max="11510" width="9.7109375" style="53" customWidth="1"/>
    <col min="11511" max="11751" width="9.140625" style="53"/>
    <col min="11752" max="11752" width="5" style="53" customWidth="1"/>
    <col min="11753" max="11753" width="19.85546875" style="53" customWidth="1"/>
    <col min="11754" max="11754" width="48.7109375" style="53" customWidth="1"/>
    <col min="11755" max="11755" width="24.140625" style="53" customWidth="1"/>
    <col min="11756" max="11758" width="9.140625" style="53"/>
    <col min="11759" max="11759" width="9.85546875" style="53" customWidth="1"/>
    <col min="11760" max="11761" width="9.140625" style="53"/>
    <col min="11762" max="11762" width="9.5703125" style="53" customWidth="1"/>
    <col min="11763" max="11764" width="9.7109375" style="53" customWidth="1"/>
    <col min="11765" max="11765" width="9.140625" style="53"/>
    <col min="11766" max="11766" width="9.7109375" style="53" customWidth="1"/>
    <col min="11767" max="12007" width="9.140625" style="53"/>
    <col min="12008" max="12008" width="5" style="53" customWidth="1"/>
    <col min="12009" max="12009" width="19.85546875" style="53" customWidth="1"/>
    <col min="12010" max="12010" width="48.7109375" style="53" customWidth="1"/>
    <col min="12011" max="12011" width="24.140625" style="53" customWidth="1"/>
    <col min="12012" max="12014" width="9.140625" style="53"/>
    <col min="12015" max="12015" width="9.85546875" style="53" customWidth="1"/>
    <col min="12016" max="12017" width="9.140625" style="53"/>
    <col min="12018" max="12018" width="9.5703125" style="53" customWidth="1"/>
    <col min="12019" max="12020" width="9.7109375" style="53" customWidth="1"/>
    <col min="12021" max="12021" width="9.140625" style="53"/>
    <col min="12022" max="12022" width="9.7109375" style="53" customWidth="1"/>
    <col min="12023" max="12263" width="9.140625" style="53"/>
    <col min="12264" max="12264" width="5" style="53" customWidth="1"/>
    <col min="12265" max="12265" width="19.85546875" style="53" customWidth="1"/>
    <col min="12266" max="12266" width="48.7109375" style="53" customWidth="1"/>
    <col min="12267" max="12267" width="24.140625" style="53" customWidth="1"/>
    <col min="12268" max="12270" width="9.140625" style="53"/>
    <col min="12271" max="12271" width="9.85546875" style="53" customWidth="1"/>
    <col min="12272" max="12273" width="9.140625" style="53"/>
    <col min="12274" max="12274" width="9.5703125" style="53" customWidth="1"/>
    <col min="12275" max="12276" width="9.7109375" style="53" customWidth="1"/>
    <col min="12277" max="12277" width="9.140625" style="53"/>
    <col min="12278" max="12278" width="9.7109375" style="53" customWidth="1"/>
    <col min="12279" max="12519" width="9.140625" style="53"/>
    <col min="12520" max="12520" width="5" style="53" customWidth="1"/>
    <col min="12521" max="12521" width="19.85546875" style="53" customWidth="1"/>
    <col min="12522" max="12522" width="48.7109375" style="53" customWidth="1"/>
    <col min="12523" max="12523" width="24.140625" style="53" customWidth="1"/>
    <col min="12524" max="12526" width="9.140625" style="53"/>
    <col min="12527" max="12527" width="9.85546875" style="53" customWidth="1"/>
    <col min="12528" max="12529" width="9.140625" style="53"/>
    <col min="12530" max="12530" width="9.5703125" style="53" customWidth="1"/>
    <col min="12531" max="12532" width="9.7109375" style="53" customWidth="1"/>
    <col min="12533" max="12533" width="9.140625" style="53"/>
    <col min="12534" max="12534" width="9.7109375" style="53" customWidth="1"/>
    <col min="12535" max="12775" width="9.140625" style="53"/>
    <col min="12776" max="12776" width="5" style="53" customWidth="1"/>
    <col min="12777" max="12777" width="19.85546875" style="53" customWidth="1"/>
    <col min="12778" max="12778" width="48.7109375" style="53" customWidth="1"/>
    <col min="12779" max="12779" width="24.140625" style="53" customWidth="1"/>
    <col min="12780" max="12782" width="9.140625" style="53"/>
    <col min="12783" max="12783" width="9.85546875" style="53" customWidth="1"/>
    <col min="12784" max="12785" width="9.140625" style="53"/>
    <col min="12786" max="12786" width="9.5703125" style="53" customWidth="1"/>
    <col min="12787" max="12788" width="9.7109375" style="53" customWidth="1"/>
    <col min="12789" max="12789" width="9.140625" style="53"/>
    <col min="12790" max="12790" width="9.7109375" style="53" customWidth="1"/>
    <col min="12791" max="13031" width="9.140625" style="53"/>
    <col min="13032" max="13032" width="5" style="53" customWidth="1"/>
    <col min="13033" max="13033" width="19.85546875" style="53" customWidth="1"/>
    <col min="13034" max="13034" width="48.7109375" style="53" customWidth="1"/>
    <col min="13035" max="13035" width="24.140625" style="53" customWidth="1"/>
    <col min="13036" max="13038" width="9.140625" style="53"/>
    <col min="13039" max="13039" width="9.85546875" style="53" customWidth="1"/>
    <col min="13040" max="13041" width="9.140625" style="53"/>
    <col min="13042" max="13042" width="9.5703125" style="53" customWidth="1"/>
    <col min="13043" max="13044" width="9.7109375" style="53" customWidth="1"/>
    <col min="13045" max="13045" width="9.140625" style="53"/>
    <col min="13046" max="13046" width="9.7109375" style="53" customWidth="1"/>
    <col min="13047" max="13287" width="9.140625" style="53"/>
    <col min="13288" max="13288" width="5" style="53" customWidth="1"/>
    <col min="13289" max="13289" width="19.85546875" style="53" customWidth="1"/>
    <col min="13290" max="13290" width="48.7109375" style="53" customWidth="1"/>
    <col min="13291" max="13291" width="24.140625" style="53" customWidth="1"/>
    <col min="13292" max="13294" width="9.140625" style="53"/>
    <col min="13295" max="13295" width="9.85546875" style="53" customWidth="1"/>
    <col min="13296" max="13297" width="9.140625" style="53"/>
    <col min="13298" max="13298" width="9.5703125" style="53" customWidth="1"/>
    <col min="13299" max="13300" width="9.7109375" style="53" customWidth="1"/>
    <col min="13301" max="13301" width="9.140625" style="53"/>
    <col min="13302" max="13302" width="9.7109375" style="53" customWidth="1"/>
    <col min="13303" max="13543" width="9.140625" style="53"/>
    <col min="13544" max="13544" width="5" style="53" customWidth="1"/>
    <col min="13545" max="13545" width="19.85546875" style="53" customWidth="1"/>
    <col min="13546" max="13546" width="48.7109375" style="53" customWidth="1"/>
    <col min="13547" max="13547" width="24.140625" style="53" customWidth="1"/>
    <col min="13548" max="13550" width="9.140625" style="53"/>
    <col min="13551" max="13551" width="9.85546875" style="53" customWidth="1"/>
    <col min="13552" max="13553" width="9.140625" style="53"/>
    <col min="13554" max="13554" width="9.5703125" style="53" customWidth="1"/>
    <col min="13555" max="13556" width="9.7109375" style="53" customWidth="1"/>
    <col min="13557" max="13557" width="9.140625" style="53"/>
    <col min="13558" max="13558" width="9.7109375" style="53" customWidth="1"/>
    <col min="13559" max="13799" width="9.140625" style="53"/>
    <col min="13800" max="13800" width="5" style="53" customWidth="1"/>
    <col min="13801" max="13801" width="19.85546875" style="53" customWidth="1"/>
    <col min="13802" max="13802" width="48.7109375" style="53" customWidth="1"/>
    <col min="13803" max="13803" width="24.140625" style="53" customWidth="1"/>
    <col min="13804" max="13806" width="9.140625" style="53"/>
    <col min="13807" max="13807" width="9.85546875" style="53" customWidth="1"/>
    <col min="13808" max="13809" width="9.140625" style="53"/>
    <col min="13810" max="13810" width="9.5703125" style="53" customWidth="1"/>
    <col min="13811" max="13812" width="9.7109375" style="53" customWidth="1"/>
    <col min="13813" max="13813" width="9.140625" style="53"/>
    <col min="13814" max="13814" width="9.7109375" style="53" customWidth="1"/>
    <col min="13815" max="14055" width="9.140625" style="53"/>
    <col min="14056" max="14056" width="5" style="53" customWidth="1"/>
    <col min="14057" max="14057" width="19.85546875" style="53" customWidth="1"/>
    <col min="14058" max="14058" width="48.7109375" style="53" customWidth="1"/>
    <col min="14059" max="14059" width="24.140625" style="53" customWidth="1"/>
    <col min="14060" max="14062" width="9.140625" style="53"/>
    <col min="14063" max="14063" width="9.85546875" style="53" customWidth="1"/>
    <col min="14064" max="14065" width="9.140625" style="53"/>
    <col min="14066" max="14066" width="9.5703125" style="53" customWidth="1"/>
    <col min="14067" max="14068" width="9.7109375" style="53" customWidth="1"/>
    <col min="14069" max="14069" width="9.140625" style="53"/>
    <col min="14070" max="14070" width="9.7109375" style="53" customWidth="1"/>
    <col min="14071" max="14311" width="9.140625" style="53"/>
    <col min="14312" max="14312" width="5" style="53" customWidth="1"/>
    <col min="14313" max="14313" width="19.85546875" style="53" customWidth="1"/>
    <col min="14314" max="14314" width="48.7109375" style="53" customWidth="1"/>
    <col min="14315" max="14315" width="24.140625" style="53" customWidth="1"/>
    <col min="14316" max="14318" width="9.140625" style="53"/>
    <col min="14319" max="14319" width="9.85546875" style="53" customWidth="1"/>
    <col min="14320" max="14321" width="9.140625" style="53"/>
    <col min="14322" max="14322" width="9.5703125" style="53" customWidth="1"/>
    <col min="14323" max="14324" width="9.7109375" style="53" customWidth="1"/>
    <col min="14325" max="14325" width="9.140625" style="53"/>
    <col min="14326" max="14326" width="9.7109375" style="53" customWidth="1"/>
    <col min="14327" max="14567" width="9.140625" style="53"/>
    <col min="14568" max="14568" width="5" style="53" customWidth="1"/>
    <col min="14569" max="14569" width="19.85546875" style="53" customWidth="1"/>
    <col min="14570" max="14570" width="48.7109375" style="53" customWidth="1"/>
    <col min="14571" max="14571" width="24.140625" style="53" customWidth="1"/>
    <col min="14572" max="14574" width="9.140625" style="53"/>
    <col min="14575" max="14575" width="9.85546875" style="53" customWidth="1"/>
    <col min="14576" max="14577" width="9.140625" style="53"/>
    <col min="14578" max="14578" width="9.5703125" style="53" customWidth="1"/>
    <col min="14579" max="14580" width="9.7109375" style="53" customWidth="1"/>
    <col min="14581" max="14581" width="9.140625" style="53"/>
    <col min="14582" max="14582" width="9.7109375" style="53" customWidth="1"/>
    <col min="14583" max="14823" width="9.140625" style="53"/>
    <col min="14824" max="14824" width="5" style="53" customWidth="1"/>
    <col min="14825" max="14825" width="19.85546875" style="53" customWidth="1"/>
    <col min="14826" max="14826" width="48.7109375" style="53" customWidth="1"/>
    <col min="14827" max="14827" width="24.140625" style="53" customWidth="1"/>
    <col min="14828" max="14830" width="9.140625" style="53"/>
    <col min="14831" max="14831" width="9.85546875" style="53" customWidth="1"/>
    <col min="14832" max="14833" width="9.140625" style="53"/>
    <col min="14834" max="14834" width="9.5703125" style="53" customWidth="1"/>
    <col min="14835" max="14836" width="9.7109375" style="53" customWidth="1"/>
    <col min="14837" max="14837" width="9.140625" style="53"/>
    <col min="14838" max="14838" width="9.7109375" style="53" customWidth="1"/>
    <col min="14839" max="15079" width="9.140625" style="53"/>
    <col min="15080" max="15080" width="5" style="53" customWidth="1"/>
    <col min="15081" max="15081" width="19.85546875" style="53" customWidth="1"/>
    <col min="15082" max="15082" width="48.7109375" style="53" customWidth="1"/>
    <col min="15083" max="15083" width="24.140625" style="53" customWidth="1"/>
    <col min="15084" max="15086" width="9.140625" style="53"/>
    <col min="15087" max="15087" width="9.85546875" style="53" customWidth="1"/>
    <col min="15088" max="15089" width="9.140625" style="53"/>
    <col min="15090" max="15090" width="9.5703125" style="53" customWidth="1"/>
    <col min="15091" max="15092" width="9.7109375" style="53" customWidth="1"/>
    <col min="15093" max="15093" width="9.140625" style="53"/>
    <col min="15094" max="15094" width="9.7109375" style="53" customWidth="1"/>
    <col min="15095" max="15335" width="9.140625" style="53"/>
    <col min="15336" max="15336" width="5" style="53" customWidth="1"/>
    <col min="15337" max="15337" width="19.85546875" style="53" customWidth="1"/>
    <col min="15338" max="15338" width="48.7109375" style="53" customWidth="1"/>
    <col min="15339" max="15339" width="24.140625" style="53" customWidth="1"/>
    <col min="15340" max="15342" width="9.140625" style="53"/>
    <col min="15343" max="15343" width="9.85546875" style="53" customWidth="1"/>
    <col min="15344" max="15345" width="9.140625" style="53"/>
    <col min="15346" max="15346" width="9.5703125" style="53" customWidth="1"/>
    <col min="15347" max="15348" width="9.7109375" style="53" customWidth="1"/>
    <col min="15349" max="15349" width="9.140625" style="53"/>
    <col min="15350" max="15350" width="9.7109375" style="53" customWidth="1"/>
    <col min="15351" max="15591" width="9.140625" style="53"/>
    <col min="15592" max="15592" width="5" style="53" customWidth="1"/>
    <col min="15593" max="15593" width="19.85546875" style="53" customWidth="1"/>
    <col min="15594" max="15594" width="48.7109375" style="53" customWidth="1"/>
    <col min="15595" max="15595" width="24.140625" style="53" customWidth="1"/>
    <col min="15596" max="15598" width="9.140625" style="53"/>
    <col min="15599" max="15599" width="9.85546875" style="53" customWidth="1"/>
    <col min="15600" max="15601" width="9.140625" style="53"/>
    <col min="15602" max="15602" width="9.5703125" style="53" customWidth="1"/>
    <col min="15603" max="15604" width="9.7109375" style="53" customWidth="1"/>
    <col min="15605" max="15605" width="9.140625" style="53"/>
    <col min="15606" max="15606" width="9.7109375" style="53" customWidth="1"/>
    <col min="15607" max="15847" width="9.140625" style="53"/>
    <col min="15848" max="15848" width="5" style="53" customWidth="1"/>
    <col min="15849" max="15849" width="19.85546875" style="53" customWidth="1"/>
    <col min="15850" max="15850" width="48.7109375" style="53" customWidth="1"/>
    <col min="15851" max="15851" width="24.140625" style="53" customWidth="1"/>
    <col min="15852" max="15854" width="9.140625" style="53"/>
    <col min="15855" max="15855" width="9.85546875" style="53" customWidth="1"/>
    <col min="15856" max="15857" width="9.140625" style="53"/>
    <col min="15858" max="15858" width="9.5703125" style="53" customWidth="1"/>
    <col min="15859" max="15860" width="9.7109375" style="53" customWidth="1"/>
    <col min="15861" max="15861" width="9.140625" style="53"/>
    <col min="15862" max="15862" width="9.7109375" style="53" customWidth="1"/>
    <col min="15863" max="16103" width="9.140625" style="53"/>
    <col min="16104" max="16104" width="5" style="53" customWidth="1"/>
    <col min="16105" max="16105" width="19.85546875" style="53" customWidth="1"/>
    <col min="16106" max="16106" width="48.7109375" style="53" customWidth="1"/>
    <col min="16107" max="16107" width="24.140625" style="53" customWidth="1"/>
    <col min="16108" max="16110" width="9.140625" style="53"/>
    <col min="16111" max="16111" width="9.85546875" style="53" customWidth="1"/>
    <col min="16112" max="16113" width="9.140625" style="53"/>
    <col min="16114" max="16114" width="9.5703125" style="53" customWidth="1"/>
    <col min="16115" max="16116" width="9.7109375" style="53" customWidth="1"/>
    <col min="16117" max="16117" width="9.140625" style="53"/>
    <col min="16118" max="16118" width="9.7109375" style="53" customWidth="1"/>
    <col min="16119" max="16384" width="9.140625" style="53"/>
  </cols>
  <sheetData>
    <row r="1" spans="1:3" ht="15.75" x14ac:dyDescent="0.25">
      <c r="A1" s="471" t="s">
        <v>465</v>
      </c>
      <c r="B1" s="471"/>
      <c r="C1" s="471"/>
    </row>
    <row r="2" spans="1:3" s="17" customFormat="1" ht="11.25" customHeight="1" x14ac:dyDescent="0.25">
      <c r="A2" s="467" t="s">
        <v>115</v>
      </c>
      <c r="B2" s="424" t="s">
        <v>136</v>
      </c>
      <c r="C2" s="468" t="s">
        <v>398</v>
      </c>
    </row>
    <row r="3" spans="1:3" s="17" customFormat="1" ht="15" customHeight="1" x14ac:dyDescent="0.25">
      <c r="A3" s="467"/>
      <c r="B3" s="424"/>
      <c r="C3" s="468"/>
    </row>
    <row r="4" spans="1:3" s="17" customFormat="1" ht="12.75" x14ac:dyDescent="0.25">
      <c r="A4" s="54"/>
      <c r="B4" s="55"/>
      <c r="C4" s="56"/>
    </row>
    <row r="5" spans="1:3" s="30" customFormat="1" ht="15" customHeight="1" x14ac:dyDescent="0.25">
      <c r="A5" s="57">
        <v>1</v>
      </c>
      <c r="B5" s="31" t="s">
        <v>83</v>
      </c>
      <c r="C5" s="59">
        <v>3912</v>
      </c>
    </row>
    <row r="6" spans="1:3" s="30" customFormat="1" ht="15" customHeight="1" x14ac:dyDescent="0.25">
      <c r="A6" s="57">
        <v>2</v>
      </c>
      <c r="B6" s="31" t="s">
        <v>191</v>
      </c>
      <c r="C6" s="59">
        <v>40</v>
      </c>
    </row>
    <row r="7" spans="1:3" s="30" customFormat="1" ht="15" customHeight="1" x14ac:dyDescent="0.25">
      <c r="A7" s="57">
        <v>3</v>
      </c>
      <c r="B7" s="31" t="s">
        <v>94</v>
      </c>
      <c r="C7" s="59">
        <v>2258</v>
      </c>
    </row>
    <row r="8" spans="1:3" s="30" customFormat="1" ht="15" customHeight="1" x14ac:dyDescent="0.25">
      <c r="A8" s="57">
        <v>4</v>
      </c>
      <c r="B8" s="31" t="s">
        <v>86</v>
      </c>
      <c r="C8" s="59">
        <v>581</v>
      </c>
    </row>
    <row r="9" spans="1:3" s="30" customFormat="1" ht="15" customHeight="1" x14ac:dyDescent="0.25">
      <c r="A9" s="57">
        <v>5</v>
      </c>
      <c r="B9" s="31" t="s">
        <v>15</v>
      </c>
      <c r="C9" s="59">
        <v>1403</v>
      </c>
    </row>
    <row r="10" spans="1:3" s="30" customFormat="1" ht="15" customHeight="1" x14ac:dyDescent="0.25">
      <c r="A10" s="57">
        <v>6</v>
      </c>
      <c r="B10" s="31" t="s">
        <v>192</v>
      </c>
      <c r="C10" s="59">
        <v>6</v>
      </c>
    </row>
    <row r="11" spans="1:3" s="30" customFormat="1" ht="15" customHeight="1" x14ac:dyDescent="0.25">
      <c r="A11" s="57">
        <v>7</v>
      </c>
      <c r="B11" s="31" t="s">
        <v>216</v>
      </c>
      <c r="C11" s="59">
        <v>160</v>
      </c>
    </row>
    <row r="12" spans="1:3" s="30" customFormat="1" ht="15" customHeight="1" x14ac:dyDescent="0.25">
      <c r="A12" s="57">
        <v>8</v>
      </c>
      <c r="B12" s="31" t="s">
        <v>21</v>
      </c>
      <c r="C12" s="59">
        <v>1955</v>
      </c>
    </row>
    <row r="13" spans="1:3" s="30" customFormat="1" ht="15" customHeight="1" x14ac:dyDescent="0.25">
      <c r="A13" s="57">
        <v>9</v>
      </c>
      <c r="B13" s="31" t="s">
        <v>20</v>
      </c>
      <c r="C13" s="59">
        <v>2435</v>
      </c>
    </row>
    <row r="14" spans="1:3" s="30" customFormat="1" ht="15" customHeight="1" x14ac:dyDescent="0.25">
      <c r="A14" s="57">
        <v>10</v>
      </c>
      <c r="B14" s="31" t="s">
        <v>17</v>
      </c>
      <c r="C14" s="59">
        <v>300</v>
      </c>
    </row>
    <row r="15" spans="1:3" s="30" customFormat="1" ht="15" customHeight="1" x14ac:dyDescent="0.25">
      <c r="A15" s="57">
        <v>11</v>
      </c>
      <c r="B15" s="31" t="s">
        <v>441</v>
      </c>
      <c r="C15" s="59">
        <v>994</v>
      </c>
    </row>
    <row r="16" spans="1:3" s="30" customFormat="1" ht="15" customHeight="1" x14ac:dyDescent="0.25">
      <c r="A16" s="57">
        <v>12</v>
      </c>
      <c r="B16" s="31" t="s">
        <v>466</v>
      </c>
      <c r="C16" s="59">
        <v>2651</v>
      </c>
    </row>
    <row r="17" spans="1:3" s="30" customFormat="1" ht="15" customHeight="1" x14ac:dyDescent="0.25">
      <c r="A17" s="57">
        <v>13</v>
      </c>
      <c r="B17" s="31" t="s">
        <v>194</v>
      </c>
      <c r="C17" s="59">
        <v>814</v>
      </c>
    </row>
    <row r="18" spans="1:3" s="30" customFormat="1" ht="15" customHeight="1" x14ac:dyDescent="0.25">
      <c r="A18" s="57">
        <v>14</v>
      </c>
      <c r="B18" s="31" t="s">
        <v>87</v>
      </c>
      <c r="C18" s="59">
        <v>1163</v>
      </c>
    </row>
    <row r="19" spans="1:3" s="30" customFormat="1" ht="15" customHeight="1" x14ac:dyDescent="0.25">
      <c r="A19" s="57">
        <v>15</v>
      </c>
      <c r="B19" s="31" t="s">
        <v>196</v>
      </c>
      <c r="C19" s="59">
        <v>6789</v>
      </c>
    </row>
    <row r="20" spans="1:3" s="30" customFormat="1" ht="15" customHeight="1" x14ac:dyDescent="0.25">
      <c r="A20" s="57">
        <v>16</v>
      </c>
      <c r="B20" s="31" t="s">
        <v>467</v>
      </c>
      <c r="C20" s="59">
        <v>1582</v>
      </c>
    </row>
    <row r="21" spans="1:3" s="30" customFormat="1" ht="15" customHeight="1" x14ac:dyDescent="0.25">
      <c r="A21" s="57">
        <v>17</v>
      </c>
      <c r="B21" s="31" t="s">
        <v>468</v>
      </c>
      <c r="C21" s="59">
        <v>1423</v>
      </c>
    </row>
    <row r="22" spans="1:3" s="30" customFormat="1" ht="15" customHeight="1" x14ac:dyDescent="0.25">
      <c r="A22" s="57">
        <v>18</v>
      </c>
      <c r="B22" s="31" t="s">
        <v>197</v>
      </c>
      <c r="C22" s="59">
        <v>6019</v>
      </c>
    </row>
    <row r="23" spans="1:3" s="30" customFormat="1" ht="15" customHeight="1" x14ac:dyDescent="0.25">
      <c r="A23" s="57">
        <v>19</v>
      </c>
      <c r="B23" s="31" t="s">
        <v>270</v>
      </c>
      <c r="C23" s="59">
        <v>923</v>
      </c>
    </row>
    <row r="24" spans="1:3" s="30" customFormat="1" ht="15" customHeight="1" x14ac:dyDescent="0.25">
      <c r="A24" s="57">
        <v>20</v>
      </c>
      <c r="B24" s="31" t="s">
        <v>108</v>
      </c>
      <c r="C24" s="59">
        <v>918</v>
      </c>
    </row>
    <row r="25" spans="1:3" s="30" customFormat="1" ht="15" customHeight="1" x14ac:dyDescent="0.25">
      <c r="A25" s="57">
        <v>21</v>
      </c>
      <c r="B25" s="31" t="s">
        <v>448</v>
      </c>
      <c r="C25" s="59">
        <v>2050</v>
      </c>
    </row>
    <row r="26" spans="1:3" s="30" customFormat="1" ht="15" customHeight="1" x14ac:dyDescent="0.25">
      <c r="A26" s="57">
        <v>22</v>
      </c>
      <c r="B26" s="31" t="s">
        <v>198</v>
      </c>
      <c r="C26" s="59">
        <v>3277</v>
      </c>
    </row>
    <row r="27" spans="1:3" s="30" customFormat="1" ht="15" customHeight="1" x14ac:dyDescent="0.25">
      <c r="A27" s="57">
        <v>23</v>
      </c>
      <c r="B27" s="31" t="s">
        <v>451</v>
      </c>
      <c r="C27" s="59">
        <v>205</v>
      </c>
    </row>
    <row r="28" spans="1:3" s="30" customFormat="1" ht="15" customHeight="1" x14ac:dyDescent="0.25">
      <c r="A28" s="57">
        <v>24</v>
      </c>
      <c r="B28" s="31" t="s">
        <v>128</v>
      </c>
      <c r="C28" s="59">
        <v>3158</v>
      </c>
    </row>
    <row r="29" spans="1:3" s="30" customFormat="1" ht="15" customHeight="1" x14ac:dyDescent="0.25">
      <c r="A29" s="57">
        <v>25</v>
      </c>
      <c r="B29" s="31" t="s">
        <v>25</v>
      </c>
      <c r="C29" s="59">
        <v>2020</v>
      </c>
    </row>
    <row r="30" spans="1:3" s="30" customFormat="1" ht="15" customHeight="1" x14ac:dyDescent="0.25">
      <c r="A30" s="57">
        <v>26</v>
      </c>
      <c r="B30" s="31" t="s">
        <v>26</v>
      </c>
      <c r="C30" s="59">
        <v>2252</v>
      </c>
    </row>
    <row r="31" spans="1:3" s="30" customFormat="1" ht="15" customHeight="1" x14ac:dyDescent="0.25">
      <c r="A31" s="57">
        <v>27</v>
      </c>
      <c r="B31" s="31" t="s">
        <v>27</v>
      </c>
      <c r="C31" s="59">
        <v>1726</v>
      </c>
    </row>
    <row r="32" spans="1:3" s="30" customFormat="1" ht="15" customHeight="1" x14ac:dyDescent="0.25">
      <c r="A32" s="57">
        <v>28</v>
      </c>
      <c r="B32" s="31" t="s">
        <v>28</v>
      </c>
      <c r="C32" s="59">
        <v>1493</v>
      </c>
    </row>
    <row r="33" spans="1:3" s="30" customFormat="1" ht="15" customHeight="1" x14ac:dyDescent="0.25">
      <c r="A33" s="57">
        <v>29</v>
      </c>
      <c r="B33" s="31" t="s">
        <v>200</v>
      </c>
      <c r="C33" s="59">
        <v>3692</v>
      </c>
    </row>
    <row r="34" spans="1:3" s="30" customFormat="1" ht="15" customHeight="1" x14ac:dyDescent="0.25">
      <c r="A34" s="57">
        <v>30</v>
      </c>
      <c r="B34" s="31" t="s">
        <v>32</v>
      </c>
      <c r="C34" s="59">
        <v>20</v>
      </c>
    </row>
    <row r="35" spans="1:3" s="30" customFormat="1" ht="15" customHeight="1" x14ac:dyDescent="0.25">
      <c r="A35" s="57">
        <v>31</v>
      </c>
      <c r="B35" s="31" t="s">
        <v>469</v>
      </c>
      <c r="C35" s="59">
        <v>882</v>
      </c>
    </row>
    <row r="36" spans="1:3" s="30" customFormat="1" ht="15" customHeight="1" x14ac:dyDescent="0.25">
      <c r="A36" s="57">
        <v>32</v>
      </c>
      <c r="B36" s="31" t="s">
        <v>201</v>
      </c>
      <c r="C36" s="59">
        <v>5755</v>
      </c>
    </row>
    <row r="37" spans="1:3" s="30" customFormat="1" ht="15" customHeight="1" x14ac:dyDescent="0.25">
      <c r="A37" s="57">
        <v>33</v>
      </c>
      <c r="B37" s="31" t="s">
        <v>470</v>
      </c>
      <c r="C37" s="59">
        <v>1403</v>
      </c>
    </row>
    <row r="38" spans="1:3" s="30" customFormat="1" ht="15" customHeight="1" x14ac:dyDescent="0.25">
      <c r="A38" s="57">
        <v>34</v>
      </c>
      <c r="B38" s="31" t="s">
        <v>35</v>
      </c>
      <c r="C38" s="59">
        <v>993</v>
      </c>
    </row>
    <row r="39" spans="1:3" s="30" customFormat="1" ht="15" customHeight="1" x14ac:dyDescent="0.25">
      <c r="A39" s="57">
        <v>35</v>
      </c>
      <c r="B39" s="31" t="s">
        <v>100</v>
      </c>
      <c r="C39" s="59">
        <v>282</v>
      </c>
    </row>
    <row r="40" spans="1:3" s="30" customFormat="1" ht="15" customHeight="1" x14ac:dyDescent="0.25">
      <c r="A40" s="57">
        <v>36</v>
      </c>
      <c r="B40" s="31" t="s">
        <v>202</v>
      </c>
      <c r="C40" s="59">
        <v>629</v>
      </c>
    </row>
    <row r="41" spans="1:3" s="30" customFormat="1" ht="15" customHeight="1" x14ac:dyDescent="0.25">
      <c r="A41" s="57">
        <v>37</v>
      </c>
      <c r="B41" s="31" t="s">
        <v>119</v>
      </c>
      <c r="C41" s="59">
        <v>803</v>
      </c>
    </row>
    <row r="42" spans="1:3" s="30" customFormat="1" ht="15" customHeight="1" x14ac:dyDescent="0.25">
      <c r="A42" s="57">
        <v>38</v>
      </c>
      <c r="B42" s="31" t="s">
        <v>203</v>
      </c>
      <c r="C42" s="59">
        <v>300</v>
      </c>
    </row>
    <row r="43" spans="1:3" s="30" customFormat="1" ht="15" customHeight="1" x14ac:dyDescent="0.25">
      <c r="A43" s="57">
        <v>39</v>
      </c>
      <c r="B43" s="31" t="s">
        <v>204</v>
      </c>
      <c r="C43" s="59">
        <v>1653</v>
      </c>
    </row>
    <row r="44" spans="1:3" s="30" customFormat="1" ht="15" customHeight="1" x14ac:dyDescent="0.25">
      <c r="A44" s="57">
        <v>40</v>
      </c>
      <c r="B44" s="31" t="s">
        <v>120</v>
      </c>
      <c r="C44" s="59">
        <v>6163</v>
      </c>
    </row>
    <row r="45" spans="1:3" s="30" customFormat="1" ht="15" customHeight="1" x14ac:dyDescent="0.25">
      <c r="A45" s="57">
        <v>41</v>
      </c>
      <c r="B45" s="31" t="s">
        <v>471</v>
      </c>
      <c r="C45" s="59">
        <v>4083</v>
      </c>
    </row>
    <row r="46" spans="1:3" s="30" customFormat="1" ht="15" customHeight="1" x14ac:dyDescent="0.25">
      <c r="A46" s="57">
        <v>42</v>
      </c>
      <c r="B46" s="31" t="s">
        <v>206</v>
      </c>
      <c r="C46" s="59">
        <v>2466</v>
      </c>
    </row>
    <row r="47" spans="1:3" s="30" customFormat="1" ht="15" customHeight="1" x14ac:dyDescent="0.25">
      <c r="A47" s="57">
        <v>43</v>
      </c>
      <c r="B47" s="31" t="s">
        <v>207</v>
      </c>
      <c r="C47" s="59">
        <v>748</v>
      </c>
    </row>
    <row r="48" spans="1:3" s="30" customFormat="1" ht="15" customHeight="1" x14ac:dyDescent="0.25">
      <c r="A48" s="57">
        <v>44</v>
      </c>
      <c r="B48" s="31" t="s">
        <v>129</v>
      </c>
      <c r="C48" s="59">
        <v>2326</v>
      </c>
    </row>
    <row r="49" spans="1:3" s="30" customFormat="1" ht="15" customHeight="1" x14ac:dyDescent="0.25">
      <c r="A49" s="57">
        <v>45</v>
      </c>
      <c r="B49" s="31" t="s">
        <v>261</v>
      </c>
      <c r="C49" s="59">
        <v>1697</v>
      </c>
    </row>
    <row r="50" spans="1:3" s="30" customFormat="1" ht="15" customHeight="1" x14ac:dyDescent="0.25">
      <c r="A50" s="57">
        <v>46</v>
      </c>
      <c r="B50" s="31" t="s">
        <v>208</v>
      </c>
      <c r="C50" s="59">
        <v>545</v>
      </c>
    </row>
    <row r="51" spans="1:3" s="30" customFormat="1" ht="15" customHeight="1" x14ac:dyDescent="0.25">
      <c r="A51" s="57">
        <v>47</v>
      </c>
      <c r="B51" s="31" t="s">
        <v>209</v>
      </c>
      <c r="C51" s="59">
        <v>417</v>
      </c>
    </row>
    <row r="52" spans="1:3" s="30" customFormat="1" ht="15" customHeight="1" x14ac:dyDescent="0.25">
      <c r="A52" s="57">
        <v>48</v>
      </c>
      <c r="B52" s="31" t="s">
        <v>42</v>
      </c>
      <c r="C52" s="59">
        <v>1366</v>
      </c>
    </row>
    <row r="53" spans="1:3" s="30" customFormat="1" ht="15" customHeight="1" x14ac:dyDescent="0.25">
      <c r="A53" s="57">
        <v>49</v>
      </c>
      <c r="B53" s="31" t="s">
        <v>112</v>
      </c>
      <c r="C53" s="59">
        <v>9933</v>
      </c>
    </row>
    <row r="54" spans="1:3" s="30" customFormat="1" ht="15" customHeight="1" x14ac:dyDescent="0.25">
      <c r="A54" s="57">
        <v>50</v>
      </c>
      <c r="B54" s="31" t="s">
        <v>113</v>
      </c>
      <c r="C54" s="361">
        <f>3202+5</f>
        <v>3207</v>
      </c>
    </row>
    <row r="55" spans="1:3" s="30" customFormat="1" ht="15" customHeight="1" x14ac:dyDescent="0.25">
      <c r="A55" s="57">
        <v>51</v>
      </c>
      <c r="B55" s="31" t="s">
        <v>44</v>
      </c>
      <c r="C55" s="59">
        <v>8880</v>
      </c>
    </row>
    <row r="56" spans="1:3" s="30" customFormat="1" ht="15" customHeight="1" x14ac:dyDescent="0.25">
      <c r="A56" s="57">
        <v>52</v>
      </c>
      <c r="B56" s="31" t="s">
        <v>45</v>
      </c>
      <c r="C56" s="59">
        <v>5922</v>
      </c>
    </row>
    <row r="57" spans="1:3" s="30" customFormat="1" ht="15" customHeight="1" x14ac:dyDescent="0.25">
      <c r="A57" s="57">
        <v>53</v>
      </c>
      <c r="B57" s="31" t="s">
        <v>46</v>
      </c>
      <c r="C57" s="59">
        <v>17025</v>
      </c>
    </row>
    <row r="58" spans="1:3" s="30" customFormat="1" ht="15" customHeight="1" x14ac:dyDescent="0.25">
      <c r="A58" s="57">
        <v>54</v>
      </c>
      <c r="B58" s="31" t="s">
        <v>47</v>
      </c>
      <c r="C58" s="59">
        <v>4730</v>
      </c>
    </row>
    <row r="59" spans="1:3" s="30" customFormat="1" ht="15" customHeight="1" x14ac:dyDescent="0.25">
      <c r="A59" s="57">
        <v>55</v>
      </c>
      <c r="B59" s="31" t="s">
        <v>48</v>
      </c>
      <c r="C59" s="59">
        <v>5927</v>
      </c>
    </row>
    <row r="60" spans="1:3" s="30" customFormat="1" ht="15" customHeight="1" x14ac:dyDescent="0.25">
      <c r="A60" s="57">
        <v>56</v>
      </c>
      <c r="B60" s="31" t="s">
        <v>55</v>
      </c>
      <c r="C60" s="59">
        <v>5966</v>
      </c>
    </row>
    <row r="61" spans="1:3" s="30" customFormat="1" ht="15" customHeight="1" x14ac:dyDescent="0.25">
      <c r="A61" s="57">
        <v>57</v>
      </c>
      <c r="B61" s="31" t="s">
        <v>56</v>
      </c>
      <c r="C61" s="59">
        <v>3300</v>
      </c>
    </row>
    <row r="62" spans="1:3" s="30" customFormat="1" ht="15" customHeight="1" x14ac:dyDescent="0.25">
      <c r="A62" s="57">
        <v>58</v>
      </c>
      <c r="B62" s="31" t="s">
        <v>57</v>
      </c>
      <c r="C62" s="59">
        <v>2199</v>
      </c>
    </row>
    <row r="63" spans="1:3" s="30" customFormat="1" ht="15" customHeight="1" x14ac:dyDescent="0.25">
      <c r="A63" s="57">
        <v>59</v>
      </c>
      <c r="B63" s="31" t="s">
        <v>462</v>
      </c>
      <c r="C63" s="59">
        <v>6783</v>
      </c>
    </row>
    <row r="64" spans="1:3" s="30" customFormat="1" ht="15" customHeight="1" x14ac:dyDescent="0.25">
      <c r="A64" s="57">
        <v>60</v>
      </c>
      <c r="B64" s="31" t="s">
        <v>59</v>
      </c>
      <c r="C64" s="59">
        <v>824</v>
      </c>
    </row>
    <row r="65" spans="1:3" s="30" customFormat="1" ht="15" customHeight="1" x14ac:dyDescent="0.25">
      <c r="A65" s="57">
        <v>61</v>
      </c>
      <c r="B65" s="31" t="s">
        <v>49</v>
      </c>
      <c r="C65" s="59">
        <v>13778</v>
      </c>
    </row>
    <row r="66" spans="1:3" s="30" customFormat="1" ht="15" customHeight="1" x14ac:dyDescent="0.25">
      <c r="A66" s="57">
        <v>62</v>
      </c>
      <c r="B66" s="31" t="s">
        <v>50</v>
      </c>
      <c r="C66" s="59">
        <v>15267</v>
      </c>
    </row>
    <row r="67" spans="1:3" s="30" customFormat="1" ht="15" customHeight="1" x14ac:dyDescent="0.25">
      <c r="A67" s="57">
        <v>63</v>
      </c>
      <c r="B67" s="31" t="s">
        <v>51</v>
      </c>
      <c r="C67" s="59">
        <v>2199</v>
      </c>
    </row>
    <row r="68" spans="1:3" s="30" customFormat="1" ht="15" customHeight="1" x14ac:dyDescent="0.25">
      <c r="A68" s="57">
        <v>64</v>
      </c>
      <c r="B68" s="31" t="s">
        <v>52</v>
      </c>
      <c r="C68" s="59">
        <v>10089</v>
      </c>
    </row>
    <row r="69" spans="1:3" s="30" customFormat="1" ht="15" customHeight="1" x14ac:dyDescent="0.25">
      <c r="A69" s="57">
        <v>65</v>
      </c>
      <c r="B69" s="31" t="s">
        <v>61</v>
      </c>
      <c r="C69" s="59">
        <v>2103</v>
      </c>
    </row>
    <row r="70" spans="1:3" s="30" customFormat="1" ht="15" customHeight="1" x14ac:dyDescent="0.25">
      <c r="A70" s="57">
        <v>66</v>
      </c>
      <c r="B70" s="31" t="s">
        <v>54</v>
      </c>
      <c r="C70" s="59">
        <v>839</v>
      </c>
    </row>
    <row r="71" spans="1:3" s="30" customFormat="1" ht="15" customHeight="1" x14ac:dyDescent="0.25">
      <c r="A71" s="57">
        <v>67</v>
      </c>
      <c r="B71" s="31" t="s">
        <v>472</v>
      </c>
      <c r="C71" s="59">
        <v>1865</v>
      </c>
    </row>
    <row r="72" spans="1:3" s="30" customFormat="1" ht="15" customHeight="1" x14ac:dyDescent="0.25">
      <c r="A72" s="57">
        <v>68</v>
      </c>
      <c r="B72" s="31" t="s">
        <v>463</v>
      </c>
      <c r="C72" s="59">
        <v>10561</v>
      </c>
    </row>
    <row r="73" spans="1:3" s="30" customFormat="1" ht="15" customHeight="1" x14ac:dyDescent="0.25">
      <c r="A73" s="57">
        <v>69</v>
      </c>
      <c r="B73" s="31" t="s">
        <v>81</v>
      </c>
      <c r="C73" s="59">
        <v>1170</v>
      </c>
    </row>
    <row r="74" spans="1:3" s="30" customFormat="1" ht="15" customHeight="1" x14ac:dyDescent="0.25">
      <c r="A74" s="57">
        <v>70</v>
      </c>
      <c r="B74" s="31" t="s">
        <v>335</v>
      </c>
      <c r="C74" s="59">
        <v>7024</v>
      </c>
    </row>
    <row r="75" spans="1:3" s="30" customFormat="1" ht="15" customHeight="1" x14ac:dyDescent="0.25">
      <c r="A75" s="57">
        <v>71</v>
      </c>
      <c r="B75" s="31" t="s">
        <v>10</v>
      </c>
      <c r="C75" s="59">
        <v>3170</v>
      </c>
    </row>
    <row r="76" spans="1:3" s="30" customFormat="1" ht="15" customHeight="1" x14ac:dyDescent="0.25">
      <c r="A76" s="57">
        <v>72</v>
      </c>
      <c r="B76" s="31" t="s">
        <v>121</v>
      </c>
      <c r="C76" s="59">
        <v>21096</v>
      </c>
    </row>
    <row r="77" spans="1:3" s="30" customFormat="1" ht="15" customHeight="1" x14ac:dyDescent="0.25">
      <c r="A77" s="57">
        <v>73</v>
      </c>
      <c r="B77" s="31" t="s">
        <v>4</v>
      </c>
      <c r="C77" s="59">
        <v>8164</v>
      </c>
    </row>
    <row r="78" spans="1:3" s="30" customFormat="1" ht="15" customHeight="1" x14ac:dyDescent="0.25">
      <c r="A78" s="57">
        <v>74</v>
      </c>
      <c r="B78" s="31" t="s">
        <v>231</v>
      </c>
      <c r="C78" s="59">
        <v>3826</v>
      </c>
    </row>
    <row r="79" spans="1:3" s="30" customFormat="1" ht="15" customHeight="1" x14ac:dyDescent="0.25">
      <c r="A79" s="57">
        <v>75</v>
      </c>
      <c r="B79" s="31" t="s">
        <v>235</v>
      </c>
      <c r="C79" s="59">
        <v>12808</v>
      </c>
    </row>
    <row r="80" spans="1:3" s="30" customFormat="1" ht="15" customHeight="1" x14ac:dyDescent="0.25">
      <c r="A80" s="57">
        <v>76</v>
      </c>
      <c r="B80" s="31" t="s">
        <v>18</v>
      </c>
      <c r="C80" s="59">
        <v>4596</v>
      </c>
    </row>
    <row r="81" spans="1:3" s="30" customFormat="1" ht="15" customHeight="1" x14ac:dyDescent="0.25">
      <c r="A81" s="57">
        <v>77</v>
      </c>
      <c r="B81" s="31" t="s">
        <v>14</v>
      </c>
      <c r="C81" s="59">
        <v>3226</v>
      </c>
    </row>
    <row r="82" spans="1:3" s="30" customFormat="1" ht="15" customHeight="1" x14ac:dyDescent="0.25">
      <c r="A82" s="57">
        <v>78</v>
      </c>
      <c r="B82" s="31" t="s">
        <v>347</v>
      </c>
      <c r="C82" s="59">
        <v>2084</v>
      </c>
    </row>
    <row r="83" spans="1:3" s="30" customFormat="1" ht="15" customHeight="1" x14ac:dyDescent="0.25">
      <c r="A83" s="57">
        <v>79</v>
      </c>
      <c r="B83" s="31" t="s">
        <v>473</v>
      </c>
      <c r="C83" s="59">
        <v>5</v>
      </c>
    </row>
    <row r="84" spans="1:3" s="30" customFormat="1" ht="15" customHeight="1" x14ac:dyDescent="0.25">
      <c r="A84" s="57">
        <v>80</v>
      </c>
      <c r="B84" s="60" t="s">
        <v>423</v>
      </c>
      <c r="C84" s="59">
        <v>100</v>
      </c>
    </row>
    <row r="85" spans="1:3" s="64" customFormat="1" ht="15" customHeight="1" x14ac:dyDescent="0.25">
      <c r="A85" s="61"/>
      <c r="B85" s="62" t="s">
        <v>126</v>
      </c>
      <c r="C85" s="63">
        <f>SUM(C5:C84)</f>
        <v>287396</v>
      </c>
    </row>
    <row r="86" spans="1:3" x14ac:dyDescent="0.25">
      <c r="B86" s="66"/>
    </row>
    <row r="87" spans="1:3" x14ac:dyDescent="0.25">
      <c r="B87" s="66"/>
    </row>
    <row r="88" spans="1:3" x14ac:dyDescent="0.25">
      <c r="B88" s="68"/>
    </row>
  </sheetData>
  <mergeCells count="4">
    <mergeCell ref="A1:C1"/>
    <mergeCell ref="A2:A3"/>
    <mergeCell ref="B2:B3"/>
    <mergeCell ref="C2:C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4"/>
  <sheetViews>
    <sheetView workbookViewId="0">
      <selection activeCell="B2" sqref="B2:B3"/>
    </sheetView>
  </sheetViews>
  <sheetFormatPr defaultRowHeight="15" x14ac:dyDescent="0.25"/>
  <cols>
    <col min="1" max="1" width="4.85546875" style="69" customWidth="1"/>
    <col min="2" max="2" width="53.28515625" style="69" customWidth="1"/>
    <col min="3" max="3" width="14.140625" style="81" customWidth="1"/>
    <col min="4" max="16384" width="9.140625" style="69"/>
  </cols>
  <sheetData>
    <row r="1" spans="1:3" ht="32.25" customHeight="1" x14ac:dyDescent="0.25">
      <c r="A1" s="472" t="s">
        <v>680</v>
      </c>
      <c r="B1" s="472"/>
      <c r="C1" s="472"/>
    </row>
    <row r="2" spans="1:3" ht="15" customHeight="1" x14ac:dyDescent="0.25">
      <c r="A2" s="473" t="s">
        <v>115</v>
      </c>
      <c r="B2" s="473" t="s">
        <v>136</v>
      </c>
      <c r="C2" s="468" t="s">
        <v>398</v>
      </c>
    </row>
    <row r="3" spans="1:3" ht="61.5" customHeight="1" x14ac:dyDescent="0.25">
      <c r="A3" s="473"/>
      <c r="B3" s="473"/>
      <c r="C3" s="468"/>
    </row>
    <row r="4" spans="1:3" ht="15.75" x14ac:dyDescent="0.25">
      <c r="A4" s="11">
        <v>1</v>
      </c>
      <c r="B4" s="70" t="s">
        <v>121</v>
      </c>
      <c r="C4" s="9">
        <v>830</v>
      </c>
    </row>
    <row r="5" spans="1:3" ht="15.75" x14ac:dyDescent="0.25">
      <c r="A5" s="11">
        <v>2</v>
      </c>
      <c r="B5" s="70" t="s">
        <v>153</v>
      </c>
      <c r="C5" s="9">
        <v>2207.7457272410188</v>
      </c>
    </row>
    <row r="6" spans="1:3" ht="17.25" customHeight="1" x14ac:dyDescent="0.25">
      <c r="A6" s="11">
        <v>3</v>
      </c>
      <c r="B6" s="71" t="s">
        <v>171</v>
      </c>
      <c r="C6" s="9">
        <v>153</v>
      </c>
    </row>
    <row r="7" spans="1:3" s="74" customFormat="1" ht="15.75" x14ac:dyDescent="0.25">
      <c r="A7" s="72"/>
      <c r="B7" s="73" t="s">
        <v>394</v>
      </c>
      <c r="C7" s="10">
        <f>SUM(C4:C6)</f>
        <v>3190.7457272410188</v>
      </c>
    </row>
    <row r="8" spans="1:3" hidden="1" x14ac:dyDescent="0.25">
      <c r="A8" s="75"/>
      <c r="B8" s="34" t="s">
        <v>474</v>
      </c>
      <c r="C8" s="76"/>
    </row>
    <row r="9" spans="1:3" hidden="1" x14ac:dyDescent="0.25">
      <c r="A9" s="77"/>
      <c r="B9" s="78" t="s">
        <v>475</v>
      </c>
      <c r="C9" s="79"/>
    </row>
    <row r="12" spans="1:3" x14ac:dyDescent="0.25">
      <c r="B12" s="66"/>
      <c r="C12" s="80"/>
    </row>
    <row r="13" spans="1:3" x14ac:dyDescent="0.25">
      <c r="B13" s="66"/>
    </row>
    <row r="14" spans="1:3" x14ac:dyDescent="0.25">
      <c r="B14" s="68"/>
    </row>
  </sheetData>
  <mergeCells count="4">
    <mergeCell ref="A1:C1"/>
    <mergeCell ref="A2:A3"/>
    <mergeCell ref="B2:B3"/>
    <mergeCell ref="C2:C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34"/>
  <sheetViews>
    <sheetView workbookViewId="0">
      <selection activeCell="G20" sqref="G20"/>
    </sheetView>
  </sheetViews>
  <sheetFormatPr defaultRowHeight="15" x14ac:dyDescent="0.25"/>
  <cols>
    <col min="1" max="1" width="4.7109375" style="69" bestFit="1" customWidth="1"/>
    <col min="2" max="2" width="75.28515625" style="89" customWidth="1"/>
    <col min="3" max="3" width="10.5703125" style="87" customWidth="1"/>
    <col min="4" max="16384" width="9.140625" style="69"/>
  </cols>
  <sheetData>
    <row r="1" spans="1:3" ht="57" customHeight="1" x14ac:dyDescent="0.25">
      <c r="A1" s="474" t="s">
        <v>476</v>
      </c>
      <c r="B1" s="475"/>
      <c r="C1" s="475"/>
    </row>
    <row r="2" spans="1:3" ht="18.75" customHeight="1" x14ac:dyDescent="0.25">
      <c r="A2" s="473" t="s">
        <v>115</v>
      </c>
      <c r="B2" s="473" t="s">
        <v>136</v>
      </c>
      <c r="C2" s="473" t="s">
        <v>477</v>
      </c>
    </row>
    <row r="3" spans="1:3" ht="15" customHeight="1" x14ac:dyDescent="0.25">
      <c r="A3" s="473"/>
      <c r="B3" s="473"/>
      <c r="C3" s="473"/>
    </row>
    <row r="4" spans="1:3" ht="58.5" customHeight="1" x14ac:dyDescent="0.25">
      <c r="A4" s="473"/>
      <c r="B4" s="473"/>
      <c r="C4" s="473"/>
    </row>
    <row r="5" spans="1:3" x14ac:dyDescent="0.25">
      <c r="A5" s="16"/>
      <c r="B5" s="5"/>
      <c r="C5" s="82"/>
    </row>
    <row r="6" spans="1:3" ht="15" customHeight="1" x14ac:dyDescent="0.25">
      <c r="A6" s="83">
        <v>1</v>
      </c>
      <c r="B6" s="31" t="s">
        <v>478</v>
      </c>
      <c r="C6" s="84">
        <v>79</v>
      </c>
    </row>
    <row r="7" spans="1:3" ht="15" customHeight="1" x14ac:dyDescent="0.25">
      <c r="A7" s="83">
        <v>2</v>
      </c>
      <c r="B7" s="31" t="s">
        <v>196</v>
      </c>
      <c r="C7" s="84">
        <v>2610</v>
      </c>
    </row>
    <row r="8" spans="1:3" ht="15" customHeight="1" x14ac:dyDescent="0.25">
      <c r="A8" s="8">
        <v>3</v>
      </c>
      <c r="B8" s="31" t="s">
        <v>197</v>
      </c>
      <c r="C8" s="84">
        <v>1043</v>
      </c>
    </row>
    <row r="9" spans="1:3" ht="15" customHeight="1" x14ac:dyDescent="0.25">
      <c r="A9" s="83">
        <v>4</v>
      </c>
      <c r="B9" s="58" t="s">
        <v>25</v>
      </c>
      <c r="C9" s="84">
        <v>913</v>
      </c>
    </row>
    <row r="10" spans="1:3" ht="15" customHeight="1" x14ac:dyDescent="0.25">
      <c r="A10" s="83">
        <v>5</v>
      </c>
      <c r="B10" s="31" t="s">
        <v>26</v>
      </c>
      <c r="C10" s="84">
        <v>1028</v>
      </c>
    </row>
    <row r="11" spans="1:3" ht="15" customHeight="1" x14ac:dyDescent="0.25">
      <c r="A11" s="8">
        <v>6</v>
      </c>
      <c r="B11" s="31" t="s">
        <v>28</v>
      </c>
      <c r="C11" s="84">
        <v>643</v>
      </c>
    </row>
    <row r="12" spans="1:3" ht="15" customHeight="1" x14ac:dyDescent="0.25">
      <c r="A12" s="83">
        <v>7</v>
      </c>
      <c r="B12" s="31" t="s">
        <v>200</v>
      </c>
      <c r="C12" s="84">
        <v>13</v>
      </c>
    </row>
    <row r="13" spans="1:3" ht="15" customHeight="1" x14ac:dyDescent="0.25">
      <c r="A13" s="83">
        <v>8</v>
      </c>
      <c r="B13" s="31" t="s">
        <v>119</v>
      </c>
      <c r="C13" s="84">
        <v>809</v>
      </c>
    </row>
    <row r="14" spans="1:3" ht="15" customHeight="1" x14ac:dyDescent="0.25">
      <c r="A14" s="8">
        <v>9</v>
      </c>
      <c r="B14" s="31" t="s">
        <v>205</v>
      </c>
      <c r="C14" s="84">
        <v>180</v>
      </c>
    </row>
    <row r="15" spans="1:3" ht="15" customHeight="1" x14ac:dyDescent="0.25">
      <c r="A15" s="83">
        <v>10</v>
      </c>
      <c r="B15" s="31" t="s">
        <v>207</v>
      </c>
      <c r="C15" s="84">
        <v>243</v>
      </c>
    </row>
    <row r="16" spans="1:3" ht="15" customHeight="1" x14ac:dyDescent="0.25">
      <c r="A16" s="83">
        <v>11</v>
      </c>
      <c r="B16" s="31" t="s">
        <v>209</v>
      </c>
      <c r="C16" s="84">
        <v>207</v>
      </c>
    </row>
    <row r="17" spans="1:3" ht="15" customHeight="1" x14ac:dyDescent="0.25">
      <c r="A17" s="8">
        <v>12</v>
      </c>
      <c r="B17" s="31" t="s">
        <v>46</v>
      </c>
      <c r="C17" s="84">
        <v>2605</v>
      </c>
    </row>
    <row r="18" spans="1:3" ht="15" customHeight="1" x14ac:dyDescent="0.25">
      <c r="A18" s="83">
        <v>13</v>
      </c>
      <c r="B18" s="31" t="s">
        <v>49</v>
      </c>
      <c r="C18" s="84">
        <v>3964</v>
      </c>
    </row>
    <row r="19" spans="1:3" ht="15" customHeight="1" x14ac:dyDescent="0.25">
      <c r="A19" s="83">
        <v>14</v>
      </c>
      <c r="B19" s="31" t="s">
        <v>50</v>
      </c>
      <c r="C19" s="84">
        <v>9741</v>
      </c>
    </row>
    <row r="20" spans="1:3" ht="15" customHeight="1" x14ac:dyDescent="0.25">
      <c r="A20" s="8">
        <v>15</v>
      </c>
      <c r="B20" s="31" t="s">
        <v>417</v>
      </c>
      <c r="C20" s="84">
        <v>3877</v>
      </c>
    </row>
    <row r="21" spans="1:3" ht="15" customHeight="1" x14ac:dyDescent="0.25">
      <c r="A21" s="83">
        <v>16</v>
      </c>
      <c r="B21" s="31" t="s">
        <v>81</v>
      </c>
      <c r="C21" s="84">
        <v>1152</v>
      </c>
    </row>
    <row r="22" spans="1:3" ht="15" customHeight="1" x14ac:dyDescent="0.25">
      <c r="A22" s="83">
        <v>17</v>
      </c>
      <c r="B22" s="31" t="s">
        <v>121</v>
      </c>
      <c r="C22" s="84">
        <v>2039</v>
      </c>
    </row>
    <row r="23" spans="1:3" ht="15" customHeight="1" x14ac:dyDescent="0.25">
      <c r="A23" s="8">
        <v>18</v>
      </c>
      <c r="B23" s="31" t="s">
        <v>153</v>
      </c>
      <c r="C23" s="84">
        <v>7472</v>
      </c>
    </row>
    <row r="24" spans="1:3" ht="15" customHeight="1" x14ac:dyDescent="0.25">
      <c r="A24" s="83">
        <v>19</v>
      </c>
      <c r="B24" s="31" t="s">
        <v>150</v>
      </c>
      <c r="C24" s="84">
        <v>6655</v>
      </c>
    </row>
    <row r="25" spans="1:3" ht="15" customHeight="1" x14ac:dyDescent="0.25">
      <c r="A25" s="83">
        <v>20</v>
      </c>
      <c r="B25" s="31" t="s">
        <v>171</v>
      </c>
      <c r="C25" s="84">
        <v>5</v>
      </c>
    </row>
    <row r="26" spans="1:3" ht="15" customHeight="1" x14ac:dyDescent="0.25">
      <c r="A26" s="8">
        <v>21</v>
      </c>
      <c r="B26" s="31" t="s">
        <v>479</v>
      </c>
      <c r="C26" s="84">
        <v>540</v>
      </c>
    </row>
    <row r="27" spans="1:3" s="74" customFormat="1" ht="15" customHeight="1" x14ac:dyDescent="0.25">
      <c r="A27" s="85"/>
      <c r="B27" s="86" t="s">
        <v>126</v>
      </c>
      <c r="C27" s="63">
        <f>SUM(C6:C26)</f>
        <v>45818</v>
      </c>
    </row>
    <row r="28" spans="1:3" x14ac:dyDescent="0.25">
      <c r="B28" s="49"/>
    </row>
    <row r="29" spans="1:3" x14ac:dyDescent="0.25">
      <c r="B29" s="49"/>
    </row>
    <row r="30" spans="1:3" x14ac:dyDescent="0.25">
      <c r="B30" s="49"/>
    </row>
    <row r="31" spans="1:3" x14ac:dyDescent="0.25">
      <c r="B31" s="49"/>
    </row>
    <row r="32" spans="1:3" x14ac:dyDescent="0.25">
      <c r="B32" s="88"/>
    </row>
    <row r="33" spans="2:2" x14ac:dyDescent="0.25">
      <c r="B33" s="88"/>
    </row>
    <row r="34" spans="2:2" x14ac:dyDescent="0.25">
      <c r="B34" s="88"/>
    </row>
  </sheetData>
  <mergeCells count="4">
    <mergeCell ref="A1:C1"/>
    <mergeCell ref="A2:A4"/>
    <mergeCell ref="B2:B4"/>
    <mergeCell ref="C2:C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29"/>
  <sheetViews>
    <sheetView workbookViewId="0">
      <selection activeCell="B3" sqref="B3:B5"/>
    </sheetView>
  </sheetViews>
  <sheetFormatPr defaultRowHeight="15" x14ac:dyDescent="0.25"/>
  <cols>
    <col min="1" max="1" width="4.85546875" style="95" customWidth="1"/>
    <col min="2" max="2" width="82" style="98" customWidth="1"/>
    <col min="3" max="3" width="16.7109375" style="87" customWidth="1"/>
    <col min="4" max="16384" width="9.140625" style="93"/>
  </cols>
  <sheetData>
    <row r="1" spans="1:3" x14ac:dyDescent="0.25">
      <c r="A1" s="90"/>
      <c r="B1" s="91"/>
      <c r="C1" s="92"/>
    </row>
    <row r="2" spans="1:3" ht="48.75" customHeight="1" x14ac:dyDescent="0.25">
      <c r="A2" s="476" t="s">
        <v>480</v>
      </c>
      <c r="B2" s="476"/>
      <c r="C2" s="476"/>
    </row>
    <row r="3" spans="1:3" ht="15" customHeight="1" x14ac:dyDescent="0.25">
      <c r="A3" s="477" t="s">
        <v>135</v>
      </c>
      <c r="B3" s="477" t="s">
        <v>136</v>
      </c>
      <c r="C3" s="477" t="s">
        <v>116</v>
      </c>
    </row>
    <row r="4" spans="1:3" ht="39" customHeight="1" x14ac:dyDescent="0.25">
      <c r="A4" s="477"/>
      <c r="B4" s="477"/>
      <c r="C4" s="477"/>
    </row>
    <row r="5" spans="1:3" ht="30.75" customHeight="1" x14ac:dyDescent="0.25">
      <c r="A5" s="477"/>
      <c r="B5" s="477"/>
      <c r="C5" s="477"/>
    </row>
    <row r="6" spans="1:3" ht="15" customHeight="1" x14ac:dyDescent="0.25">
      <c r="A6" s="273">
        <v>1</v>
      </c>
      <c r="B6" s="71" t="s">
        <v>25</v>
      </c>
      <c r="C6" s="274">
        <v>33648</v>
      </c>
    </row>
    <row r="7" spans="1:3" ht="15" customHeight="1" x14ac:dyDescent="0.25">
      <c r="A7" s="273">
        <v>2</v>
      </c>
      <c r="B7" s="71" t="s">
        <v>26</v>
      </c>
      <c r="C7" s="274">
        <v>11458</v>
      </c>
    </row>
    <row r="8" spans="1:3" ht="15" customHeight="1" x14ac:dyDescent="0.25">
      <c r="A8" s="273">
        <v>3</v>
      </c>
      <c r="B8" s="71" t="s">
        <v>27</v>
      </c>
      <c r="C8" s="274">
        <v>30044</v>
      </c>
    </row>
    <row r="9" spans="1:3" ht="15" customHeight="1" x14ac:dyDescent="0.25">
      <c r="A9" s="273">
        <v>4</v>
      </c>
      <c r="B9" s="71" t="s">
        <v>29</v>
      </c>
      <c r="C9" s="274">
        <v>3477</v>
      </c>
    </row>
    <row r="10" spans="1:3" ht="15" customHeight="1" x14ac:dyDescent="0.25">
      <c r="A10" s="273">
        <v>5</v>
      </c>
      <c r="B10" s="71" t="s">
        <v>200</v>
      </c>
      <c r="C10" s="274">
        <v>14657</v>
      </c>
    </row>
    <row r="11" spans="1:3" ht="15" customHeight="1" x14ac:dyDescent="0.25">
      <c r="A11" s="273">
        <v>6</v>
      </c>
      <c r="B11" s="71" t="s">
        <v>201</v>
      </c>
      <c r="C11" s="274">
        <v>19653</v>
      </c>
    </row>
    <row r="12" spans="1:3" ht="15" customHeight="1" x14ac:dyDescent="0.25">
      <c r="A12" s="273">
        <v>7</v>
      </c>
      <c r="B12" s="71" t="s">
        <v>120</v>
      </c>
      <c r="C12" s="274">
        <v>14370</v>
      </c>
    </row>
    <row r="13" spans="1:3" ht="15" customHeight="1" x14ac:dyDescent="0.25">
      <c r="A13" s="273">
        <v>8</v>
      </c>
      <c r="B13" s="71" t="s">
        <v>112</v>
      </c>
      <c r="C13" s="274">
        <v>56845</v>
      </c>
    </row>
    <row r="14" spans="1:3" ht="15" customHeight="1" x14ac:dyDescent="0.25">
      <c r="A14" s="273">
        <v>9</v>
      </c>
      <c r="B14" s="71" t="s">
        <v>113</v>
      </c>
      <c r="C14" s="274">
        <v>2731</v>
      </c>
    </row>
    <row r="15" spans="1:3" ht="15" customHeight="1" x14ac:dyDescent="0.25">
      <c r="A15" s="273">
        <v>10</v>
      </c>
      <c r="B15" s="71" t="s">
        <v>46</v>
      </c>
      <c r="C15" s="274">
        <v>24487</v>
      </c>
    </row>
    <row r="16" spans="1:3" ht="15" customHeight="1" x14ac:dyDescent="0.25">
      <c r="A16" s="273">
        <v>11</v>
      </c>
      <c r="B16" s="71" t="s">
        <v>481</v>
      </c>
      <c r="C16" s="274">
        <v>92729</v>
      </c>
    </row>
    <row r="17" spans="1:3" ht="29.25" customHeight="1" x14ac:dyDescent="0.25">
      <c r="A17" s="273">
        <v>12</v>
      </c>
      <c r="B17" s="71" t="s">
        <v>345</v>
      </c>
      <c r="C17" s="274">
        <v>68038</v>
      </c>
    </row>
    <row r="18" spans="1:3" ht="15" customHeight="1" x14ac:dyDescent="0.25">
      <c r="A18" s="273">
        <v>13</v>
      </c>
      <c r="B18" s="71" t="s">
        <v>10</v>
      </c>
      <c r="C18" s="274">
        <v>22611</v>
      </c>
    </row>
    <row r="19" spans="1:3" ht="15" customHeight="1" x14ac:dyDescent="0.25">
      <c r="A19" s="273">
        <v>14</v>
      </c>
      <c r="B19" s="71" t="s">
        <v>121</v>
      </c>
      <c r="C19" s="274">
        <v>21626</v>
      </c>
    </row>
    <row r="20" spans="1:3" ht="15" customHeight="1" x14ac:dyDescent="0.25">
      <c r="A20" s="273">
        <v>15</v>
      </c>
      <c r="B20" s="71" t="s">
        <v>7</v>
      </c>
      <c r="C20" s="274">
        <v>20474</v>
      </c>
    </row>
    <row r="21" spans="1:3" ht="15" customHeight="1" x14ac:dyDescent="0.25">
      <c r="A21" s="273">
        <v>16</v>
      </c>
      <c r="B21" s="71" t="s">
        <v>482</v>
      </c>
      <c r="C21" s="274">
        <v>8431</v>
      </c>
    </row>
    <row r="22" spans="1:3" s="94" customFormat="1" ht="15" customHeight="1" x14ac:dyDescent="0.25">
      <c r="A22" s="275"/>
      <c r="B22" s="73" t="s">
        <v>394</v>
      </c>
      <c r="C22" s="276">
        <f>SUM(C6:C21)</f>
        <v>445279</v>
      </c>
    </row>
    <row r="23" spans="1:3" x14ac:dyDescent="0.25">
      <c r="B23" s="68"/>
    </row>
    <row r="24" spans="1:3" x14ac:dyDescent="0.25">
      <c r="B24" s="39"/>
    </row>
    <row r="25" spans="1:3" x14ac:dyDescent="0.25">
      <c r="B25" s="96"/>
    </row>
    <row r="26" spans="1:3" x14ac:dyDescent="0.25">
      <c r="B26" s="97"/>
    </row>
    <row r="27" spans="1:3" x14ac:dyDescent="0.25">
      <c r="B27" s="97"/>
    </row>
    <row r="28" spans="1:3" x14ac:dyDescent="0.25">
      <c r="B28" s="97"/>
    </row>
    <row r="29" spans="1:3" x14ac:dyDescent="0.25">
      <c r="B29" s="97"/>
    </row>
  </sheetData>
  <mergeCells count="4">
    <mergeCell ref="A2:C2"/>
    <mergeCell ref="A3:A5"/>
    <mergeCell ref="B3:B5"/>
    <mergeCell ref="C3:C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V148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20" sqref="K20"/>
    </sheetView>
  </sheetViews>
  <sheetFormatPr defaultRowHeight="15" x14ac:dyDescent="0.25"/>
  <cols>
    <col min="1" max="1" width="4.7109375" style="355" customWidth="1"/>
    <col min="2" max="2" width="28.5703125" style="368" customWidth="1"/>
    <col min="3" max="3" width="10.42578125" style="369" customWidth="1"/>
    <col min="4" max="4" width="11.7109375" style="370" customWidth="1"/>
    <col min="5" max="5" width="10.28515625" style="371" customWidth="1"/>
    <col min="6" max="6" width="8.85546875" style="372" customWidth="1"/>
    <col min="7" max="7" width="12.42578125" style="371" customWidth="1"/>
    <col min="8" max="10" width="11" style="371" customWidth="1"/>
    <col min="11" max="11" width="9.140625" style="371" customWidth="1"/>
    <col min="12" max="12" width="10.85546875" style="372" customWidth="1"/>
    <col min="13" max="14" width="11.140625" style="371" customWidth="1"/>
    <col min="15" max="15" width="9.140625" style="371"/>
    <col min="16" max="16" width="10.5703125" style="371" customWidth="1"/>
    <col min="17" max="17" width="9.140625" style="371"/>
    <col min="18" max="18" width="11" style="371" customWidth="1"/>
    <col min="19" max="19" width="10.28515625" style="371" customWidth="1"/>
    <col min="20" max="20" width="9.140625" style="370"/>
    <col min="21" max="21" width="11" style="370" customWidth="1"/>
    <col min="22" max="22" width="11.7109375" style="372" customWidth="1"/>
    <col min="23" max="16384" width="9.140625" style="355"/>
  </cols>
  <sheetData>
    <row r="1" spans="1:22" ht="15.75" x14ac:dyDescent="0.25">
      <c r="A1" s="478" t="s">
        <v>695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  <c r="P1" s="478"/>
      <c r="Q1" s="478"/>
      <c r="R1" s="478"/>
      <c r="S1" s="478"/>
      <c r="T1" s="478"/>
      <c r="U1" s="478"/>
      <c r="V1" s="478"/>
    </row>
    <row r="3" spans="1:22" s="117" customFormat="1" ht="15" customHeight="1" x14ac:dyDescent="0.25">
      <c r="A3" s="479" t="s">
        <v>135</v>
      </c>
      <c r="B3" s="480" t="s">
        <v>337</v>
      </c>
      <c r="C3" s="481" t="s">
        <v>691</v>
      </c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1"/>
      <c r="Q3" s="481"/>
      <c r="R3" s="481"/>
      <c r="S3" s="481"/>
      <c r="T3" s="481"/>
      <c r="U3" s="481"/>
      <c r="V3" s="482" t="s">
        <v>693</v>
      </c>
    </row>
    <row r="4" spans="1:22" s="117" customFormat="1" ht="12.75" customHeight="1" x14ac:dyDescent="0.25">
      <c r="A4" s="479"/>
      <c r="B4" s="480"/>
      <c r="C4" s="397" t="s">
        <v>686</v>
      </c>
      <c r="D4" s="397"/>
      <c r="E4" s="397"/>
      <c r="F4" s="396" t="s">
        <v>483</v>
      </c>
      <c r="G4" s="396"/>
      <c r="H4" s="396"/>
      <c r="I4" s="396"/>
      <c r="J4" s="396"/>
      <c r="K4" s="396"/>
      <c r="L4" s="482" t="s">
        <v>484</v>
      </c>
      <c r="M4" s="483" t="s">
        <v>485</v>
      </c>
      <c r="N4" s="483"/>
      <c r="O4" s="483"/>
      <c r="P4" s="483"/>
      <c r="Q4" s="483"/>
      <c r="R4" s="483"/>
      <c r="S4" s="483"/>
      <c r="T4" s="483"/>
      <c r="U4" s="483"/>
      <c r="V4" s="482"/>
    </row>
    <row r="5" spans="1:22" s="117" customFormat="1" ht="12.75" customHeight="1" x14ac:dyDescent="0.25">
      <c r="A5" s="479"/>
      <c r="B5" s="480"/>
      <c r="C5" s="482" t="s">
        <v>424</v>
      </c>
      <c r="D5" s="397" t="s">
        <v>688</v>
      </c>
      <c r="E5" s="397" t="s">
        <v>687</v>
      </c>
      <c r="F5" s="482" t="s">
        <v>424</v>
      </c>
      <c r="G5" s="397" t="s">
        <v>689</v>
      </c>
      <c r="H5" s="396" t="s">
        <v>485</v>
      </c>
      <c r="I5" s="396"/>
      <c r="J5" s="396"/>
      <c r="K5" s="397" t="s">
        <v>690</v>
      </c>
      <c r="L5" s="482"/>
      <c r="M5" s="483"/>
      <c r="N5" s="483"/>
      <c r="O5" s="483"/>
      <c r="P5" s="483"/>
      <c r="Q5" s="483"/>
      <c r="R5" s="483"/>
      <c r="S5" s="483"/>
      <c r="T5" s="483"/>
      <c r="U5" s="483"/>
      <c r="V5" s="482"/>
    </row>
    <row r="6" spans="1:22" s="117" customFormat="1" ht="78" customHeight="1" x14ac:dyDescent="0.25">
      <c r="A6" s="479"/>
      <c r="B6" s="480"/>
      <c r="C6" s="482"/>
      <c r="D6" s="397"/>
      <c r="E6" s="397"/>
      <c r="F6" s="482"/>
      <c r="G6" s="397"/>
      <c r="H6" s="345" t="s">
        <v>486</v>
      </c>
      <c r="I6" s="347" t="s">
        <v>487</v>
      </c>
      <c r="J6" s="347" t="s">
        <v>488</v>
      </c>
      <c r="K6" s="397"/>
      <c r="L6" s="482"/>
      <c r="M6" s="347" t="s">
        <v>489</v>
      </c>
      <c r="N6" s="347" t="s">
        <v>490</v>
      </c>
      <c r="O6" s="347" t="s">
        <v>339</v>
      </c>
      <c r="P6" s="347" t="s">
        <v>692</v>
      </c>
      <c r="Q6" s="347" t="s">
        <v>491</v>
      </c>
      <c r="R6" s="347" t="s">
        <v>492</v>
      </c>
      <c r="S6" s="347" t="s">
        <v>341</v>
      </c>
      <c r="T6" s="347" t="s">
        <v>493</v>
      </c>
      <c r="U6" s="347" t="s">
        <v>494</v>
      </c>
      <c r="V6" s="482"/>
    </row>
    <row r="7" spans="1:22" s="117" customFormat="1" ht="12.75" x14ac:dyDescent="0.25">
      <c r="A7" s="356"/>
      <c r="B7" s="357"/>
      <c r="C7" s="358"/>
      <c r="D7" s="347"/>
      <c r="E7" s="347"/>
      <c r="F7" s="358"/>
      <c r="G7" s="347"/>
      <c r="H7" s="347"/>
      <c r="I7" s="347"/>
      <c r="J7" s="347"/>
      <c r="K7" s="347"/>
      <c r="L7" s="358"/>
      <c r="M7" s="347"/>
      <c r="N7" s="347"/>
      <c r="O7" s="347"/>
      <c r="P7" s="346"/>
      <c r="Q7" s="347"/>
      <c r="R7" s="347"/>
      <c r="S7" s="347"/>
      <c r="T7" s="345"/>
      <c r="U7" s="345"/>
      <c r="V7" s="358"/>
    </row>
    <row r="8" spans="1:22" ht="31.5" customHeight="1" x14ac:dyDescent="0.25">
      <c r="A8" s="359">
        <v>1</v>
      </c>
      <c r="B8" s="360" t="s">
        <v>344</v>
      </c>
      <c r="C8" s="361">
        <v>0</v>
      </c>
      <c r="D8" s="362"/>
      <c r="E8" s="361"/>
      <c r="F8" s="361">
        <v>0</v>
      </c>
      <c r="G8" s="361"/>
      <c r="H8" s="361"/>
      <c r="I8" s="361"/>
      <c r="J8" s="361"/>
      <c r="K8" s="361"/>
      <c r="L8" s="363">
        <v>64620</v>
      </c>
      <c r="M8" s="361"/>
      <c r="N8" s="361"/>
      <c r="O8" s="361"/>
      <c r="P8" s="361"/>
      <c r="Q8" s="361"/>
      <c r="R8" s="361"/>
      <c r="S8" s="361">
        <v>64620</v>
      </c>
      <c r="T8" s="361"/>
      <c r="U8" s="361"/>
      <c r="V8" s="363">
        <v>64620</v>
      </c>
    </row>
    <row r="9" spans="1:22" ht="15" customHeight="1" x14ac:dyDescent="0.25">
      <c r="A9" s="359">
        <v>2</v>
      </c>
      <c r="B9" s="360" t="s">
        <v>217</v>
      </c>
      <c r="C9" s="361">
        <v>0</v>
      </c>
      <c r="D9" s="362"/>
      <c r="E9" s="361"/>
      <c r="F9" s="361">
        <v>0</v>
      </c>
      <c r="G9" s="361"/>
      <c r="H9" s="361"/>
      <c r="I9" s="361"/>
      <c r="J9" s="361"/>
      <c r="K9" s="361"/>
      <c r="L9" s="363">
        <v>242</v>
      </c>
      <c r="M9" s="361"/>
      <c r="N9" s="361"/>
      <c r="O9" s="361"/>
      <c r="P9" s="361"/>
      <c r="Q9" s="361"/>
      <c r="R9" s="361"/>
      <c r="S9" s="361"/>
      <c r="T9" s="361"/>
      <c r="U9" s="361">
        <v>242</v>
      </c>
      <c r="V9" s="363">
        <v>242</v>
      </c>
    </row>
    <row r="10" spans="1:22" ht="21" customHeight="1" x14ac:dyDescent="0.25">
      <c r="A10" s="359">
        <v>3</v>
      </c>
      <c r="B10" s="360" t="s">
        <v>2</v>
      </c>
      <c r="C10" s="361">
        <v>0</v>
      </c>
      <c r="D10" s="362"/>
      <c r="E10" s="361"/>
      <c r="F10" s="361">
        <v>0</v>
      </c>
      <c r="G10" s="361"/>
      <c r="H10" s="361"/>
      <c r="I10" s="361"/>
      <c r="J10" s="361"/>
      <c r="K10" s="361"/>
      <c r="L10" s="363">
        <v>21126</v>
      </c>
      <c r="M10" s="361"/>
      <c r="N10" s="361"/>
      <c r="O10" s="361"/>
      <c r="P10" s="361">
        <v>2723</v>
      </c>
      <c r="Q10" s="361"/>
      <c r="R10" s="361"/>
      <c r="S10" s="361">
        <v>128</v>
      </c>
      <c r="T10" s="361"/>
      <c r="U10" s="361">
        <v>18275</v>
      </c>
      <c r="V10" s="363">
        <v>21126</v>
      </c>
    </row>
    <row r="11" spans="1:22" ht="42" customHeight="1" x14ac:dyDescent="0.25">
      <c r="A11" s="359">
        <v>4</v>
      </c>
      <c r="B11" s="360" t="s">
        <v>345</v>
      </c>
      <c r="C11" s="361">
        <v>0</v>
      </c>
      <c r="D11" s="362"/>
      <c r="E11" s="361"/>
      <c r="F11" s="361">
        <v>0</v>
      </c>
      <c r="G11" s="361"/>
      <c r="H11" s="361"/>
      <c r="I11" s="361"/>
      <c r="J11" s="361"/>
      <c r="K11" s="361"/>
      <c r="L11" s="363">
        <v>108</v>
      </c>
      <c r="M11" s="361"/>
      <c r="N11" s="361"/>
      <c r="O11" s="361"/>
      <c r="P11" s="361"/>
      <c r="Q11" s="361"/>
      <c r="R11" s="361"/>
      <c r="S11" s="361">
        <v>108</v>
      </c>
      <c r="T11" s="361"/>
      <c r="U11" s="361"/>
      <c r="V11" s="363">
        <v>108</v>
      </c>
    </row>
    <row r="12" spans="1:22" ht="15" customHeight="1" x14ac:dyDescent="0.25">
      <c r="A12" s="359">
        <v>5</v>
      </c>
      <c r="B12" s="360" t="s">
        <v>121</v>
      </c>
      <c r="C12" s="361">
        <v>0</v>
      </c>
      <c r="D12" s="362"/>
      <c r="E12" s="361"/>
      <c r="F12" s="361">
        <v>0</v>
      </c>
      <c r="G12" s="361"/>
      <c r="H12" s="361"/>
      <c r="I12" s="361"/>
      <c r="J12" s="361"/>
      <c r="K12" s="361"/>
      <c r="L12" s="363">
        <v>222347</v>
      </c>
      <c r="M12" s="361"/>
      <c r="N12" s="361"/>
      <c r="O12" s="361"/>
      <c r="P12" s="361">
        <v>9746</v>
      </c>
      <c r="Q12" s="361"/>
      <c r="R12" s="361"/>
      <c r="S12" s="361"/>
      <c r="T12" s="361"/>
      <c r="U12" s="361">
        <v>212601</v>
      </c>
      <c r="V12" s="363">
        <v>222347</v>
      </c>
    </row>
    <row r="13" spans="1:22" ht="15" customHeight="1" x14ac:dyDescent="0.25">
      <c r="A13" s="359">
        <v>6</v>
      </c>
      <c r="B13" s="360" t="s">
        <v>4</v>
      </c>
      <c r="C13" s="361">
        <v>0</v>
      </c>
      <c r="D13" s="362"/>
      <c r="E13" s="361"/>
      <c r="F13" s="361">
        <v>0</v>
      </c>
      <c r="G13" s="361"/>
      <c r="H13" s="361"/>
      <c r="I13" s="361"/>
      <c r="J13" s="361"/>
      <c r="K13" s="361"/>
      <c r="L13" s="363">
        <v>45317</v>
      </c>
      <c r="M13" s="361"/>
      <c r="N13" s="361"/>
      <c r="O13" s="361">
        <v>11100</v>
      </c>
      <c r="P13" s="361">
        <v>4428</v>
      </c>
      <c r="Q13" s="361"/>
      <c r="R13" s="361">
        <v>4205</v>
      </c>
      <c r="S13" s="361"/>
      <c r="T13" s="361"/>
      <c r="U13" s="361">
        <v>25584</v>
      </c>
      <c r="V13" s="363">
        <v>45317</v>
      </c>
    </row>
    <row r="14" spans="1:22" ht="15" customHeight="1" x14ac:dyDescent="0.25">
      <c r="A14" s="359">
        <v>7</v>
      </c>
      <c r="B14" s="360" t="s">
        <v>5</v>
      </c>
      <c r="C14" s="361">
        <v>0</v>
      </c>
      <c r="D14" s="362"/>
      <c r="E14" s="361"/>
      <c r="F14" s="361">
        <v>0</v>
      </c>
      <c r="G14" s="361"/>
      <c r="H14" s="361"/>
      <c r="I14" s="361"/>
      <c r="J14" s="361"/>
      <c r="K14" s="361"/>
      <c r="L14" s="363">
        <v>147027</v>
      </c>
      <c r="M14" s="361"/>
      <c r="N14" s="361">
        <v>1200</v>
      </c>
      <c r="O14" s="361"/>
      <c r="P14" s="361"/>
      <c r="Q14" s="361"/>
      <c r="R14" s="361"/>
      <c r="S14" s="361"/>
      <c r="T14" s="361"/>
      <c r="U14" s="361">
        <v>145827</v>
      </c>
      <c r="V14" s="363">
        <v>147027</v>
      </c>
    </row>
    <row r="15" spans="1:22" ht="15" customHeight="1" x14ac:dyDescent="0.25">
      <c r="A15" s="359">
        <v>8</v>
      </c>
      <c r="B15" s="360" t="s">
        <v>6</v>
      </c>
      <c r="C15" s="361">
        <v>0</v>
      </c>
      <c r="D15" s="362"/>
      <c r="E15" s="361"/>
      <c r="F15" s="361">
        <v>0</v>
      </c>
      <c r="G15" s="361"/>
      <c r="H15" s="361"/>
      <c r="I15" s="361"/>
      <c r="J15" s="361"/>
      <c r="K15" s="361"/>
      <c r="L15" s="363">
        <v>105166</v>
      </c>
      <c r="M15" s="361"/>
      <c r="N15" s="361"/>
      <c r="O15" s="361"/>
      <c r="P15" s="361"/>
      <c r="Q15" s="361"/>
      <c r="R15" s="361"/>
      <c r="S15" s="361"/>
      <c r="T15" s="361"/>
      <c r="U15" s="361">
        <v>105166</v>
      </c>
      <c r="V15" s="363">
        <v>105166</v>
      </c>
    </row>
    <row r="16" spans="1:22" ht="15" customHeight="1" x14ac:dyDescent="0.25">
      <c r="A16" s="359">
        <v>9</v>
      </c>
      <c r="B16" s="360" t="s">
        <v>7</v>
      </c>
      <c r="C16" s="361">
        <v>0</v>
      </c>
      <c r="D16" s="362"/>
      <c r="E16" s="361"/>
      <c r="F16" s="361">
        <v>0</v>
      </c>
      <c r="G16" s="361"/>
      <c r="H16" s="361"/>
      <c r="I16" s="361"/>
      <c r="J16" s="361"/>
      <c r="K16" s="361"/>
      <c r="L16" s="363">
        <v>66360</v>
      </c>
      <c r="M16" s="361"/>
      <c r="N16" s="361"/>
      <c r="O16" s="361"/>
      <c r="P16" s="361"/>
      <c r="Q16" s="361"/>
      <c r="R16" s="361"/>
      <c r="S16" s="361"/>
      <c r="T16" s="361"/>
      <c r="U16" s="361">
        <v>66360</v>
      </c>
      <c r="V16" s="363">
        <v>66360</v>
      </c>
    </row>
    <row r="17" spans="1:22" ht="15" customHeight="1" x14ac:dyDescent="0.25">
      <c r="A17" s="359">
        <v>10</v>
      </c>
      <c r="B17" s="360" t="s">
        <v>231</v>
      </c>
      <c r="C17" s="361">
        <v>0</v>
      </c>
      <c r="D17" s="362"/>
      <c r="E17" s="361"/>
      <c r="F17" s="361">
        <v>0</v>
      </c>
      <c r="G17" s="361"/>
      <c r="H17" s="361"/>
      <c r="I17" s="361"/>
      <c r="J17" s="361"/>
      <c r="K17" s="361"/>
      <c r="L17" s="363">
        <v>34770</v>
      </c>
      <c r="M17" s="361"/>
      <c r="N17" s="361"/>
      <c r="O17" s="361">
        <v>12580</v>
      </c>
      <c r="P17" s="361"/>
      <c r="Q17" s="361"/>
      <c r="R17" s="361"/>
      <c r="S17" s="361">
        <v>2838</v>
      </c>
      <c r="T17" s="361"/>
      <c r="U17" s="361">
        <v>19352</v>
      </c>
      <c r="V17" s="363">
        <v>34770</v>
      </c>
    </row>
    <row r="18" spans="1:22" ht="15" customHeight="1" x14ac:dyDescent="0.25">
      <c r="A18" s="359">
        <v>11</v>
      </c>
      <c r="B18" s="360" t="s">
        <v>10</v>
      </c>
      <c r="C18" s="361">
        <v>0</v>
      </c>
      <c r="D18" s="362"/>
      <c r="E18" s="361"/>
      <c r="F18" s="361">
        <v>0</v>
      </c>
      <c r="G18" s="361"/>
      <c r="H18" s="361"/>
      <c r="I18" s="361"/>
      <c r="J18" s="361"/>
      <c r="K18" s="361"/>
      <c r="L18" s="363">
        <v>178170</v>
      </c>
      <c r="M18" s="361"/>
      <c r="N18" s="361"/>
      <c r="O18" s="361"/>
      <c r="P18" s="361">
        <v>26177</v>
      </c>
      <c r="Q18" s="361"/>
      <c r="R18" s="361">
        <v>4700</v>
      </c>
      <c r="S18" s="361">
        <v>483</v>
      </c>
      <c r="T18" s="361"/>
      <c r="U18" s="361">
        <v>146810</v>
      </c>
      <c r="V18" s="363">
        <v>178170</v>
      </c>
    </row>
    <row r="19" spans="1:22" ht="15" customHeight="1" x14ac:dyDescent="0.25">
      <c r="A19" s="359">
        <v>12</v>
      </c>
      <c r="B19" s="360" t="s">
        <v>11</v>
      </c>
      <c r="C19" s="361">
        <v>0</v>
      </c>
      <c r="D19" s="362"/>
      <c r="E19" s="361"/>
      <c r="F19" s="361">
        <v>0</v>
      </c>
      <c r="G19" s="361"/>
      <c r="H19" s="361"/>
      <c r="I19" s="361"/>
      <c r="J19" s="361"/>
      <c r="K19" s="361"/>
      <c r="L19" s="363">
        <v>12908</v>
      </c>
      <c r="M19" s="361"/>
      <c r="N19" s="361"/>
      <c r="O19" s="361"/>
      <c r="P19" s="361"/>
      <c r="Q19" s="361"/>
      <c r="R19" s="361"/>
      <c r="S19" s="361"/>
      <c r="T19" s="361"/>
      <c r="U19" s="361">
        <v>12908</v>
      </c>
      <c r="V19" s="363">
        <v>12908</v>
      </c>
    </row>
    <row r="20" spans="1:22" ht="15" customHeight="1" x14ac:dyDescent="0.25">
      <c r="A20" s="359">
        <v>13</v>
      </c>
      <c r="B20" s="360" t="s">
        <v>347</v>
      </c>
      <c r="C20" s="361">
        <v>0</v>
      </c>
      <c r="D20" s="362"/>
      <c r="E20" s="361"/>
      <c r="F20" s="361">
        <v>0</v>
      </c>
      <c r="G20" s="361"/>
      <c r="H20" s="361"/>
      <c r="I20" s="361"/>
      <c r="J20" s="361"/>
      <c r="K20" s="361"/>
      <c r="L20" s="363">
        <v>170163</v>
      </c>
      <c r="M20" s="361"/>
      <c r="N20" s="361"/>
      <c r="O20" s="361"/>
      <c r="P20" s="361"/>
      <c r="Q20" s="361"/>
      <c r="R20" s="361"/>
      <c r="S20" s="361"/>
      <c r="T20" s="361"/>
      <c r="U20" s="361">
        <v>170163</v>
      </c>
      <c r="V20" s="363">
        <v>170163</v>
      </c>
    </row>
    <row r="21" spans="1:22" ht="15" customHeight="1" x14ac:dyDescent="0.25">
      <c r="A21" s="359">
        <v>14</v>
      </c>
      <c r="B21" s="360" t="s">
        <v>14</v>
      </c>
      <c r="C21" s="361">
        <v>0</v>
      </c>
      <c r="D21" s="362"/>
      <c r="E21" s="361"/>
      <c r="F21" s="361">
        <v>0</v>
      </c>
      <c r="G21" s="361"/>
      <c r="H21" s="361"/>
      <c r="I21" s="361"/>
      <c r="J21" s="361"/>
      <c r="K21" s="361"/>
      <c r="L21" s="363">
        <v>165187</v>
      </c>
      <c r="M21" s="361"/>
      <c r="N21" s="361"/>
      <c r="O21" s="361"/>
      <c r="P21" s="361"/>
      <c r="Q21" s="361"/>
      <c r="R21" s="361"/>
      <c r="S21" s="361">
        <v>33486</v>
      </c>
      <c r="T21" s="361"/>
      <c r="U21" s="361">
        <v>131701</v>
      </c>
      <c r="V21" s="363">
        <v>165187</v>
      </c>
    </row>
    <row r="22" spans="1:22" ht="21" customHeight="1" x14ac:dyDescent="0.25">
      <c r="A22" s="359">
        <v>15</v>
      </c>
      <c r="B22" s="360" t="s">
        <v>346</v>
      </c>
      <c r="C22" s="361">
        <v>0</v>
      </c>
      <c r="D22" s="362"/>
      <c r="E22" s="361"/>
      <c r="F22" s="361">
        <v>0</v>
      </c>
      <c r="G22" s="361"/>
      <c r="H22" s="361"/>
      <c r="I22" s="361"/>
      <c r="J22" s="361"/>
      <c r="K22" s="361"/>
      <c r="L22" s="363">
        <v>20660</v>
      </c>
      <c r="M22" s="361"/>
      <c r="N22" s="361"/>
      <c r="O22" s="361"/>
      <c r="P22" s="361"/>
      <c r="Q22" s="361"/>
      <c r="R22" s="361"/>
      <c r="S22" s="361"/>
      <c r="T22" s="361"/>
      <c r="U22" s="361">
        <v>20660</v>
      </c>
      <c r="V22" s="363">
        <v>20660</v>
      </c>
    </row>
    <row r="23" spans="1:22" ht="15" customHeight="1" x14ac:dyDescent="0.25">
      <c r="A23" s="359">
        <v>16</v>
      </c>
      <c r="B23" s="360" t="s">
        <v>226</v>
      </c>
      <c r="C23" s="361">
        <v>0</v>
      </c>
      <c r="D23" s="362"/>
      <c r="E23" s="361"/>
      <c r="F23" s="361">
        <v>0</v>
      </c>
      <c r="G23" s="361"/>
      <c r="H23" s="361"/>
      <c r="I23" s="361"/>
      <c r="J23" s="361"/>
      <c r="K23" s="361"/>
      <c r="L23" s="363">
        <v>2138</v>
      </c>
      <c r="M23" s="361"/>
      <c r="N23" s="361"/>
      <c r="O23" s="361"/>
      <c r="P23" s="361"/>
      <c r="Q23" s="361"/>
      <c r="R23" s="361"/>
      <c r="S23" s="361"/>
      <c r="T23" s="361"/>
      <c r="U23" s="361">
        <v>2138</v>
      </c>
      <c r="V23" s="363">
        <v>2138</v>
      </c>
    </row>
    <row r="24" spans="1:22" ht="21" customHeight="1" x14ac:dyDescent="0.25">
      <c r="A24" s="359">
        <v>17</v>
      </c>
      <c r="B24" s="360" t="s">
        <v>15</v>
      </c>
      <c r="C24" s="361">
        <v>8183</v>
      </c>
      <c r="D24" s="362">
        <v>2134</v>
      </c>
      <c r="E24" s="361">
        <v>6049</v>
      </c>
      <c r="F24" s="361">
        <v>8195</v>
      </c>
      <c r="G24" s="361">
        <v>8055</v>
      </c>
      <c r="H24" s="361">
        <v>6856</v>
      </c>
      <c r="I24" s="361">
        <v>8</v>
      </c>
      <c r="J24" s="361">
        <v>1191</v>
      </c>
      <c r="K24" s="361">
        <v>140</v>
      </c>
      <c r="L24" s="363">
        <v>46606</v>
      </c>
      <c r="M24" s="361">
        <v>2417</v>
      </c>
      <c r="N24" s="361">
        <v>5000</v>
      </c>
      <c r="O24" s="361"/>
      <c r="P24" s="361"/>
      <c r="Q24" s="361"/>
      <c r="R24" s="361">
        <v>1200</v>
      </c>
      <c r="S24" s="361"/>
      <c r="T24" s="361"/>
      <c r="U24" s="361">
        <v>37989</v>
      </c>
      <c r="V24" s="363">
        <v>62984</v>
      </c>
    </row>
    <row r="25" spans="1:22" ht="31.5" customHeight="1" x14ac:dyDescent="0.25">
      <c r="A25" s="359">
        <v>18</v>
      </c>
      <c r="B25" s="360" t="s">
        <v>348</v>
      </c>
      <c r="C25" s="361">
        <v>0</v>
      </c>
      <c r="D25" s="362"/>
      <c r="E25" s="361"/>
      <c r="F25" s="361">
        <v>0</v>
      </c>
      <c r="G25" s="361"/>
      <c r="H25" s="361"/>
      <c r="I25" s="361"/>
      <c r="J25" s="361"/>
      <c r="K25" s="361"/>
      <c r="L25" s="363">
        <v>2530</v>
      </c>
      <c r="M25" s="361"/>
      <c r="N25" s="361"/>
      <c r="O25" s="361"/>
      <c r="P25" s="361"/>
      <c r="Q25" s="361"/>
      <c r="R25" s="361"/>
      <c r="S25" s="361">
        <v>2530</v>
      </c>
      <c r="T25" s="361"/>
      <c r="U25" s="361"/>
      <c r="V25" s="363">
        <v>2530</v>
      </c>
    </row>
    <row r="26" spans="1:22" ht="21" customHeight="1" x14ac:dyDescent="0.25">
      <c r="A26" s="359">
        <v>19</v>
      </c>
      <c r="B26" s="360" t="s">
        <v>16</v>
      </c>
      <c r="C26" s="361">
        <v>10552</v>
      </c>
      <c r="D26" s="362">
        <v>2677</v>
      </c>
      <c r="E26" s="361">
        <v>7875</v>
      </c>
      <c r="F26" s="361">
        <v>10189</v>
      </c>
      <c r="G26" s="361">
        <v>10104</v>
      </c>
      <c r="H26" s="361">
        <v>8644</v>
      </c>
      <c r="I26" s="361">
        <v>16</v>
      </c>
      <c r="J26" s="361">
        <v>1444</v>
      </c>
      <c r="K26" s="361">
        <v>85</v>
      </c>
      <c r="L26" s="363">
        <v>64220</v>
      </c>
      <c r="M26" s="361">
        <v>3031</v>
      </c>
      <c r="N26" s="361">
        <v>10500</v>
      </c>
      <c r="O26" s="361"/>
      <c r="P26" s="361"/>
      <c r="Q26" s="361">
        <v>15629</v>
      </c>
      <c r="R26" s="361">
        <v>2600</v>
      </c>
      <c r="S26" s="361">
        <v>4437</v>
      </c>
      <c r="T26" s="361"/>
      <c r="U26" s="361">
        <v>28023</v>
      </c>
      <c r="V26" s="363">
        <v>84961</v>
      </c>
    </row>
    <row r="27" spans="1:22" ht="21" customHeight="1" x14ac:dyDescent="0.25">
      <c r="A27" s="359">
        <v>20</v>
      </c>
      <c r="B27" s="360" t="s">
        <v>17</v>
      </c>
      <c r="C27" s="361">
        <v>2955</v>
      </c>
      <c r="D27" s="362">
        <v>771</v>
      </c>
      <c r="E27" s="361">
        <v>2184</v>
      </c>
      <c r="F27" s="361">
        <v>3035</v>
      </c>
      <c r="G27" s="361">
        <v>2910</v>
      </c>
      <c r="H27" s="361">
        <v>2404</v>
      </c>
      <c r="I27" s="361"/>
      <c r="J27" s="361">
        <v>506</v>
      </c>
      <c r="K27" s="361">
        <v>125</v>
      </c>
      <c r="L27" s="363">
        <v>17778</v>
      </c>
      <c r="M27" s="361">
        <v>873</v>
      </c>
      <c r="N27" s="361">
        <v>2000</v>
      </c>
      <c r="O27" s="361"/>
      <c r="P27" s="361"/>
      <c r="Q27" s="361"/>
      <c r="R27" s="361"/>
      <c r="S27" s="361">
        <v>62</v>
      </c>
      <c r="T27" s="361"/>
      <c r="U27" s="361">
        <v>14843</v>
      </c>
      <c r="V27" s="363">
        <v>23768</v>
      </c>
    </row>
    <row r="28" spans="1:22" ht="21" customHeight="1" x14ac:dyDescent="0.25">
      <c r="A28" s="359">
        <v>21</v>
      </c>
      <c r="B28" s="360" t="s">
        <v>18</v>
      </c>
      <c r="C28" s="361">
        <v>10036</v>
      </c>
      <c r="D28" s="362">
        <v>2517</v>
      </c>
      <c r="E28" s="361">
        <v>7519</v>
      </c>
      <c r="F28" s="361">
        <v>9634</v>
      </c>
      <c r="G28" s="361">
        <v>9504</v>
      </c>
      <c r="H28" s="361">
        <v>7908</v>
      </c>
      <c r="I28" s="361">
        <v>50</v>
      </c>
      <c r="J28" s="361">
        <v>1546</v>
      </c>
      <c r="K28" s="361">
        <v>130</v>
      </c>
      <c r="L28" s="363">
        <v>68107</v>
      </c>
      <c r="M28" s="361">
        <v>2851</v>
      </c>
      <c r="N28" s="361">
        <v>5000</v>
      </c>
      <c r="O28" s="361"/>
      <c r="P28" s="361"/>
      <c r="Q28" s="361"/>
      <c r="R28" s="361">
        <v>1670</v>
      </c>
      <c r="S28" s="361">
        <v>2991</v>
      </c>
      <c r="T28" s="361"/>
      <c r="U28" s="361">
        <v>55595</v>
      </c>
      <c r="V28" s="363">
        <v>87777</v>
      </c>
    </row>
    <row r="29" spans="1:22" ht="31.5" customHeight="1" x14ac:dyDescent="0.25">
      <c r="A29" s="359">
        <v>22</v>
      </c>
      <c r="B29" s="360" t="s">
        <v>19</v>
      </c>
      <c r="C29" s="361">
        <v>1935</v>
      </c>
      <c r="D29" s="362">
        <v>313</v>
      </c>
      <c r="E29" s="361">
        <v>1622</v>
      </c>
      <c r="F29" s="361">
        <v>1204</v>
      </c>
      <c r="G29" s="361">
        <v>1184</v>
      </c>
      <c r="H29" s="361">
        <v>1027</v>
      </c>
      <c r="I29" s="361"/>
      <c r="J29" s="361">
        <v>157</v>
      </c>
      <c r="K29" s="361">
        <v>20</v>
      </c>
      <c r="L29" s="363">
        <v>7398</v>
      </c>
      <c r="M29" s="361">
        <v>355</v>
      </c>
      <c r="N29" s="361">
        <v>1500</v>
      </c>
      <c r="O29" s="361"/>
      <c r="P29" s="361"/>
      <c r="Q29" s="361"/>
      <c r="R29" s="361"/>
      <c r="S29" s="361">
        <v>1678</v>
      </c>
      <c r="T29" s="361"/>
      <c r="U29" s="361">
        <v>3865</v>
      </c>
      <c r="V29" s="363">
        <v>10537</v>
      </c>
    </row>
    <row r="30" spans="1:22" ht="21" customHeight="1" x14ac:dyDescent="0.25">
      <c r="A30" s="359">
        <v>23</v>
      </c>
      <c r="B30" s="360" t="s">
        <v>495</v>
      </c>
      <c r="C30" s="361">
        <v>0</v>
      </c>
      <c r="D30" s="362"/>
      <c r="E30" s="361"/>
      <c r="F30" s="361">
        <v>0</v>
      </c>
      <c r="G30" s="361"/>
      <c r="H30" s="361"/>
      <c r="I30" s="361"/>
      <c r="J30" s="361"/>
      <c r="K30" s="361"/>
      <c r="L30" s="363">
        <v>6300</v>
      </c>
      <c r="M30" s="361"/>
      <c r="N30" s="361"/>
      <c r="O30" s="361"/>
      <c r="P30" s="361"/>
      <c r="Q30" s="361"/>
      <c r="R30" s="361">
        <v>6300</v>
      </c>
      <c r="S30" s="361"/>
      <c r="T30" s="361"/>
      <c r="U30" s="361"/>
      <c r="V30" s="363">
        <v>6300</v>
      </c>
    </row>
    <row r="31" spans="1:22" ht="21" customHeight="1" x14ac:dyDescent="0.25">
      <c r="A31" s="359">
        <v>24</v>
      </c>
      <c r="B31" s="360" t="s">
        <v>20</v>
      </c>
      <c r="C31" s="361">
        <v>9233</v>
      </c>
      <c r="D31" s="362">
        <v>8986</v>
      </c>
      <c r="E31" s="361">
        <v>247</v>
      </c>
      <c r="F31" s="361">
        <v>33921</v>
      </c>
      <c r="G31" s="361">
        <v>33921</v>
      </c>
      <c r="H31" s="361">
        <v>29594</v>
      </c>
      <c r="I31" s="361">
        <v>54</v>
      </c>
      <c r="J31" s="361">
        <v>4273</v>
      </c>
      <c r="K31" s="361">
        <v>0</v>
      </c>
      <c r="L31" s="363">
        <v>100425</v>
      </c>
      <c r="M31" s="361">
        <v>10176</v>
      </c>
      <c r="N31" s="361">
        <v>10000</v>
      </c>
      <c r="O31" s="361"/>
      <c r="P31" s="361"/>
      <c r="Q31" s="361"/>
      <c r="R31" s="361"/>
      <c r="S31" s="361">
        <v>1254</v>
      </c>
      <c r="T31" s="361"/>
      <c r="U31" s="361">
        <v>78995</v>
      </c>
      <c r="V31" s="363">
        <v>143579</v>
      </c>
    </row>
    <row r="32" spans="1:22" ht="21" customHeight="1" x14ac:dyDescent="0.25">
      <c r="A32" s="359">
        <v>25</v>
      </c>
      <c r="B32" s="360" t="s">
        <v>349</v>
      </c>
      <c r="C32" s="361">
        <v>28940</v>
      </c>
      <c r="D32" s="362"/>
      <c r="E32" s="361">
        <v>28940</v>
      </c>
      <c r="F32" s="361">
        <v>524</v>
      </c>
      <c r="G32" s="361"/>
      <c r="H32" s="361"/>
      <c r="I32" s="361"/>
      <c r="J32" s="361"/>
      <c r="K32" s="361">
        <v>524</v>
      </c>
      <c r="L32" s="363">
        <v>133862</v>
      </c>
      <c r="M32" s="361"/>
      <c r="N32" s="361">
        <v>3200</v>
      </c>
      <c r="O32" s="361"/>
      <c r="P32" s="361"/>
      <c r="Q32" s="361"/>
      <c r="R32" s="361"/>
      <c r="S32" s="361">
        <v>7445</v>
      </c>
      <c r="T32" s="361"/>
      <c r="U32" s="361">
        <v>123217</v>
      </c>
      <c r="V32" s="363">
        <v>163326</v>
      </c>
    </row>
    <row r="33" spans="1:22" ht="21" customHeight="1" x14ac:dyDescent="0.25">
      <c r="A33" s="359">
        <v>26</v>
      </c>
      <c r="B33" s="360" t="s">
        <v>496</v>
      </c>
      <c r="C33" s="361">
        <v>0</v>
      </c>
      <c r="D33" s="362"/>
      <c r="E33" s="361"/>
      <c r="F33" s="361">
        <v>0</v>
      </c>
      <c r="G33" s="361"/>
      <c r="H33" s="361"/>
      <c r="I33" s="361"/>
      <c r="J33" s="361"/>
      <c r="K33" s="361"/>
      <c r="L33" s="363">
        <v>7100</v>
      </c>
      <c r="M33" s="361"/>
      <c r="N33" s="361"/>
      <c r="O33" s="361"/>
      <c r="P33" s="361"/>
      <c r="Q33" s="361"/>
      <c r="R33" s="361">
        <v>7100</v>
      </c>
      <c r="S33" s="361"/>
      <c r="T33" s="361"/>
      <c r="U33" s="361"/>
      <c r="V33" s="363">
        <v>7100</v>
      </c>
    </row>
    <row r="34" spans="1:22" ht="15" customHeight="1" x14ac:dyDescent="0.25">
      <c r="A34" s="359">
        <v>27</v>
      </c>
      <c r="B34" s="360" t="s">
        <v>22</v>
      </c>
      <c r="C34" s="361">
        <v>7789</v>
      </c>
      <c r="D34" s="362">
        <v>7789</v>
      </c>
      <c r="E34" s="361"/>
      <c r="F34" s="361">
        <v>29403</v>
      </c>
      <c r="G34" s="361">
        <v>29403</v>
      </c>
      <c r="H34" s="361">
        <v>25112</v>
      </c>
      <c r="I34" s="361">
        <v>34</v>
      </c>
      <c r="J34" s="361">
        <v>4257</v>
      </c>
      <c r="K34" s="361"/>
      <c r="L34" s="363">
        <v>74641</v>
      </c>
      <c r="M34" s="361">
        <v>8821</v>
      </c>
      <c r="N34" s="361">
        <v>18500</v>
      </c>
      <c r="O34" s="361"/>
      <c r="P34" s="361"/>
      <c r="Q34" s="361"/>
      <c r="R34" s="361"/>
      <c r="S34" s="361"/>
      <c r="T34" s="361"/>
      <c r="U34" s="361">
        <v>47320</v>
      </c>
      <c r="V34" s="363">
        <v>111833</v>
      </c>
    </row>
    <row r="35" spans="1:22" ht="15" customHeight="1" x14ac:dyDescent="0.25">
      <c r="A35" s="359">
        <v>28</v>
      </c>
      <c r="B35" s="360" t="s">
        <v>350</v>
      </c>
      <c r="C35" s="361">
        <v>27939</v>
      </c>
      <c r="D35" s="362"/>
      <c r="E35" s="361">
        <v>27939</v>
      </c>
      <c r="F35" s="361">
        <v>630</v>
      </c>
      <c r="G35" s="361"/>
      <c r="H35" s="361"/>
      <c r="I35" s="361"/>
      <c r="J35" s="361"/>
      <c r="K35" s="361">
        <v>630</v>
      </c>
      <c r="L35" s="363">
        <v>83681</v>
      </c>
      <c r="M35" s="361"/>
      <c r="N35" s="361">
        <v>4000</v>
      </c>
      <c r="O35" s="361"/>
      <c r="P35" s="361"/>
      <c r="Q35" s="361"/>
      <c r="R35" s="361"/>
      <c r="S35" s="361">
        <v>810</v>
      </c>
      <c r="T35" s="361"/>
      <c r="U35" s="361">
        <v>78871</v>
      </c>
      <c r="V35" s="363">
        <v>112250</v>
      </c>
    </row>
    <row r="36" spans="1:22" ht="21" customHeight="1" x14ac:dyDescent="0.25">
      <c r="A36" s="359">
        <v>29</v>
      </c>
      <c r="B36" s="360" t="s">
        <v>24</v>
      </c>
      <c r="C36" s="361">
        <v>7193</v>
      </c>
      <c r="D36" s="362">
        <v>2238</v>
      </c>
      <c r="E36" s="361">
        <v>4955</v>
      </c>
      <c r="F36" s="361">
        <v>8500</v>
      </c>
      <c r="G36" s="361">
        <v>8450</v>
      </c>
      <c r="H36" s="361">
        <v>7271</v>
      </c>
      <c r="I36" s="361">
        <v>14</v>
      </c>
      <c r="J36" s="361">
        <v>1165</v>
      </c>
      <c r="K36" s="361">
        <v>50</v>
      </c>
      <c r="L36" s="363">
        <v>40266</v>
      </c>
      <c r="M36" s="361">
        <v>2535</v>
      </c>
      <c r="N36" s="361">
        <v>3640</v>
      </c>
      <c r="O36" s="361"/>
      <c r="P36" s="361"/>
      <c r="Q36" s="361"/>
      <c r="R36" s="361"/>
      <c r="S36" s="361">
        <v>732</v>
      </c>
      <c r="T36" s="361"/>
      <c r="U36" s="361">
        <v>33359</v>
      </c>
      <c r="V36" s="363">
        <v>55959</v>
      </c>
    </row>
    <row r="37" spans="1:22" ht="21" customHeight="1" x14ac:dyDescent="0.25">
      <c r="A37" s="359">
        <v>30</v>
      </c>
      <c r="B37" s="360" t="s">
        <v>351</v>
      </c>
      <c r="C37" s="361">
        <v>0</v>
      </c>
      <c r="D37" s="362"/>
      <c r="E37" s="361"/>
      <c r="F37" s="361">
        <v>0</v>
      </c>
      <c r="G37" s="361"/>
      <c r="H37" s="361"/>
      <c r="I37" s="361"/>
      <c r="J37" s="361"/>
      <c r="K37" s="361"/>
      <c r="L37" s="363">
        <v>26408</v>
      </c>
      <c r="M37" s="361"/>
      <c r="N37" s="361"/>
      <c r="O37" s="361"/>
      <c r="P37" s="361"/>
      <c r="Q37" s="361"/>
      <c r="R37" s="361"/>
      <c r="S37" s="361">
        <v>26408</v>
      </c>
      <c r="T37" s="361"/>
      <c r="U37" s="361"/>
      <c r="V37" s="363">
        <v>26408</v>
      </c>
    </row>
    <row r="38" spans="1:22" ht="21" customHeight="1" x14ac:dyDescent="0.25">
      <c r="A38" s="359">
        <v>31</v>
      </c>
      <c r="B38" s="360" t="s">
        <v>122</v>
      </c>
      <c r="C38" s="361">
        <v>5314</v>
      </c>
      <c r="D38" s="362">
        <v>5314</v>
      </c>
      <c r="E38" s="361"/>
      <c r="F38" s="361">
        <v>20060</v>
      </c>
      <c r="G38" s="361">
        <v>20060</v>
      </c>
      <c r="H38" s="361">
        <v>17779</v>
      </c>
      <c r="I38" s="361">
        <v>28</v>
      </c>
      <c r="J38" s="361">
        <v>2253</v>
      </c>
      <c r="K38" s="361"/>
      <c r="L38" s="363">
        <v>86960</v>
      </c>
      <c r="M38" s="361">
        <v>6018</v>
      </c>
      <c r="N38" s="361">
        <v>3200</v>
      </c>
      <c r="O38" s="361"/>
      <c r="P38" s="361">
        <v>930</v>
      </c>
      <c r="Q38" s="361">
        <v>8417</v>
      </c>
      <c r="R38" s="361"/>
      <c r="S38" s="361">
        <v>2597</v>
      </c>
      <c r="T38" s="361"/>
      <c r="U38" s="361">
        <v>65798</v>
      </c>
      <c r="V38" s="363">
        <v>112334</v>
      </c>
    </row>
    <row r="39" spans="1:22" ht="31.5" customHeight="1" x14ac:dyDescent="0.25">
      <c r="A39" s="359">
        <v>32</v>
      </c>
      <c r="B39" s="360" t="s">
        <v>26</v>
      </c>
      <c r="C39" s="361">
        <v>9715</v>
      </c>
      <c r="D39" s="362">
        <v>9715</v>
      </c>
      <c r="E39" s="361"/>
      <c r="F39" s="361">
        <v>36677</v>
      </c>
      <c r="G39" s="361">
        <v>36677</v>
      </c>
      <c r="H39" s="361">
        <v>33367</v>
      </c>
      <c r="I39" s="361">
        <v>36</v>
      </c>
      <c r="J39" s="361">
        <v>3274</v>
      </c>
      <c r="K39" s="361"/>
      <c r="L39" s="363">
        <v>74937</v>
      </c>
      <c r="M39" s="361">
        <v>11003</v>
      </c>
      <c r="N39" s="361">
        <v>3000</v>
      </c>
      <c r="O39" s="361"/>
      <c r="P39" s="361">
        <v>2130</v>
      </c>
      <c r="Q39" s="361">
        <v>20487</v>
      </c>
      <c r="R39" s="361"/>
      <c r="S39" s="361"/>
      <c r="T39" s="361"/>
      <c r="U39" s="361">
        <v>38317</v>
      </c>
      <c r="V39" s="363">
        <v>121329</v>
      </c>
    </row>
    <row r="40" spans="1:22" ht="21" customHeight="1" x14ac:dyDescent="0.25">
      <c r="A40" s="359">
        <v>33</v>
      </c>
      <c r="B40" s="360" t="s">
        <v>27</v>
      </c>
      <c r="C40" s="361">
        <v>4724</v>
      </c>
      <c r="D40" s="362">
        <v>4724</v>
      </c>
      <c r="E40" s="361"/>
      <c r="F40" s="361">
        <v>17836</v>
      </c>
      <c r="G40" s="361">
        <v>17836</v>
      </c>
      <c r="H40" s="361">
        <v>17208</v>
      </c>
      <c r="I40" s="361">
        <v>18</v>
      </c>
      <c r="J40" s="361">
        <v>610</v>
      </c>
      <c r="K40" s="361"/>
      <c r="L40" s="363">
        <v>49537</v>
      </c>
      <c r="M40" s="361">
        <v>5351</v>
      </c>
      <c r="N40" s="361">
        <v>6800</v>
      </c>
      <c r="O40" s="361"/>
      <c r="P40" s="361"/>
      <c r="Q40" s="361"/>
      <c r="R40" s="361"/>
      <c r="S40" s="361"/>
      <c r="T40" s="361"/>
      <c r="U40" s="361">
        <v>37386</v>
      </c>
      <c r="V40" s="363">
        <v>72097</v>
      </c>
    </row>
    <row r="41" spans="1:22" ht="21" customHeight="1" x14ac:dyDescent="0.25">
      <c r="A41" s="359">
        <v>34</v>
      </c>
      <c r="B41" s="360" t="s">
        <v>28</v>
      </c>
      <c r="C41" s="361">
        <v>9608</v>
      </c>
      <c r="D41" s="362">
        <v>9608</v>
      </c>
      <c r="E41" s="361"/>
      <c r="F41" s="361">
        <v>36271</v>
      </c>
      <c r="G41" s="361">
        <v>36271</v>
      </c>
      <c r="H41" s="361">
        <v>31322</v>
      </c>
      <c r="I41" s="361">
        <v>58</v>
      </c>
      <c r="J41" s="361">
        <v>4891</v>
      </c>
      <c r="K41" s="361"/>
      <c r="L41" s="363">
        <v>279019</v>
      </c>
      <c r="M41" s="361">
        <v>10881</v>
      </c>
      <c r="N41" s="361">
        <v>25000</v>
      </c>
      <c r="O41" s="361"/>
      <c r="P41" s="361">
        <v>123</v>
      </c>
      <c r="Q41" s="361"/>
      <c r="R41" s="361">
        <v>5000</v>
      </c>
      <c r="S41" s="361"/>
      <c r="T41" s="361"/>
      <c r="U41" s="361">
        <v>238015</v>
      </c>
      <c r="V41" s="363">
        <v>324898</v>
      </c>
    </row>
    <row r="42" spans="1:22" ht="21" customHeight="1" x14ac:dyDescent="0.25">
      <c r="A42" s="359">
        <v>35</v>
      </c>
      <c r="B42" s="360" t="s">
        <v>29</v>
      </c>
      <c r="C42" s="361">
        <v>0</v>
      </c>
      <c r="D42" s="362"/>
      <c r="E42" s="361"/>
      <c r="F42" s="361">
        <v>0</v>
      </c>
      <c r="G42" s="361"/>
      <c r="H42" s="361"/>
      <c r="I42" s="361"/>
      <c r="J42" s="361"/>
      <c r="K42" s="361"/>
      <c r="L42" s="363">
        <v>10491</v>
      </c>
      <c r="M42" s="361"/>
      <c r="N42" s="361"/>
      <c r="O42" s="361"/>
      <c r="P42" s="361"/>
      <c r="Q42" s="361"/>
      <c r="R42" s="361"/>
      <c r="S42" s="361"/>
      <c r="T42" s="361"/>
      <c r="U42" s="361">
        <v>10491</v>
      </c>
      <c r="V42" s="363">
        <v>10491</v>
      </c>
    </row>
    <row r="43" spans="1:22" ht="31.5" customHeight="1" x14ac:dyDescent="0.25">
      <c r="A43" s="359">
        <v>36</v>
      </c>
      <c r="B43" s="360" t="s">
        <v>30</v>
      </c>
      <c r="C43" s="361">
        <v>89848</v>
      </c>
      <c r="D43" s="362"/>
      <c r="E43" s="361">
        <v>89848</v>
      </c>
      <c r="F43" s="361">
        <v>3473</v>
      </c>
      <c r="G43" s="361"/>
      <c r="H43" s="361"/>
      <c r="I43" s="361"/>
      <c r="J43" s="361"/>
      <c r="K43" s="361">
        <v>3473</v>
      </c>
      <c r="L43" s="363">
        <v>416840</v>
      </c>
      <c r="M43" s="361"/>
      <c r="N43" s="361">
        <v>20000</v>
      </c>
      <c r="O43" s="361">
        <v>2142</v>
      </c>
      <c r="P43" s="361"/>
      <c r="Q43" s="361"/>
      <c r="R43" s="361">
        <v>10860</v>
      </c>
      <c r="S43" s="361"/>
      <c r="T43" s="361"/>
      <c r="U43" s="361">
        <v>383838</v>
      </c>
      <c r="V43" s="363">
        <v>510161</v>
      </c>
    </row>
    <row r="44" spans="1:22" ht="31.5" customHeight="1" x14ac:dyDescent="0.25">
      <c r="A44" s="359">
        <v>37</v>
      </c>
      <c r="B44" s="360" t="s">
        <v>352</v>
      </c>
      <c r="C44" s="361">
        <v>0</v>
      </c>
      <c r="D44" s="362"/>
      <c r="E44" s="361"/>
      <c r="F44" s="361">
        <v>0</v>
      </c>
      <c r="G44" s="361"/>
      <c r="H44" s="361"/>
      <c r="I44" s="361"/>
      <c r="J44" s="361"/>
      <c r="K44" s="361"/>
      <c r="L44" s="363">
        <v>11024</v>
      </c>
      <c r="M44" s="361"/>
      <c r="N44" s="361"/>
      <c r="O44" s="361"/>
      <c r="P44" s="361"/>
      <c r="Q44" s="361"/>
      <c r="R44" s="361"/>
      <c r="S44" s="361">
        <v>11024</v>
      </c>
      <c r="T44" s="361"/>
      <c r="U44" s="361"/>
      <c r="V44" s="363">
        <v>11024</v>
      </c>
    </row>
    <row r="45" spans="1:22" ht="31.5" customHeight="1" x14ac:dyDescent="0.25">
      <c r="A45" s="359">
        <v>38</v>
      </c>
      <c r="B45" s="360" t="s">
        <v>353</v>
      </c>
      <c r="C45" s="361">
        <v>0</v>
      </c>
      <c r="D45" s="362"/>
      <c r="E45" s="361"/>
      <c r="F45" s="361">
        <v>0</v>
      </c>
      <c r="G45" s="361"/>
      <c r="H45" s="361"/>
      <c r="I45" s="361"/>
      <c r="J45" s="361"/>
      <c r="K45" s="361"/>
      <c r="L45" s="363">
        <v>50971</v>
      </c>
      <c r="M45" s="361"/>
      <c r="N45" s="361"/>
      <c r="O45" s="361"/>
      <c r="P45" s="361"/>
      <c r="Q45" s="361"/>
      <c r="R45" s="361"/>
      <c r="S45" s="361">
        <v>50971</v>
      </c>
      <c r="T45" s="361"/>
      <c r="U45" s="361"/>
      <c r="V45" s="363">
        <v>50971</v>
      </c>
    </row>
    <row r="46" spans="1:22" ht="31.5" customHeight="1" x14ac:dyDescent="0.25">
      <c r="A46" s="359">
        <v>39</v>
      </c>
      <c r="B46" s="360" t="s">
        <v>354</v>
      </c>
      <c r="C46" s="361">
        <v>0</v>
      </c>
      <c r="D46" s="362"/>
      <c r="E46" s="361"/>
      <c r="F46" s="361">
        <v>0</v>
      </c>
      <c r="G46" s="361"/>
      <c r="H46" s="361"/>
      <c r="I46" s="361"/>
      <c r="J46" s="361"/>
      <c r="K46" s="361"/>
      <c r="L46" s="363">
        <v>37225</v>
      </c>
      <c r="M46" s="361"/>
      <c r="N46" s="361"/>
      <c r="O46" s="361"/>
      <c r="P46" s="361"/>
      <c r="Q46" s="361"/>
      <c r="R46" s="361"/>
      <c r="S46" s="361">
        <v>37225</v>
      </c>
      <c r="T46" s="361"/>
      <c r="U46" s="361"/>
      <c r="V46" s="363">
        <v>37225</v>
      </c>
    </row>
    <row r="47" spans="1:22" ht="15" customHeight="1" x14ac:dyDescent="0.25">
      <c r="A47" s="359">
        <v>40</v>
      </c>
      <c r="B47" s="360" t="s">
        <v>355</v>
      </c>
      <c r="C47" s="361">
        <v>0</v>
      </c>
      <c r="D47" s="362"/>
      <c r="E47" s="361"/>
      <c r="F47" s="361">
        <v>0</v>
      </c>
      <c r="G47" s="361"/>
      <c r="H47" s="361"/>
      <c r="I47" s="361"/>
      <c r="J47" s="361"/>
      <c r="K47" s="361"/>
      <c r="L47" s="363">
        <v>696</v>
      </c>
      <c r="M47" s="361"/>
      <c r="N47" s="361"/>
      <c r="O47" s="361"/>
      <c r="P47" s="361"/>
      <c r="Q47" s="361"/>
      <c r="R47" s="361"/>
      <c r="S47" s="361">
        <v>696</v>
      </c>
      <c r="T47" s="361"/>
      <c r="U47" s="361"/>
      <c r="V47" s="363">
        <v>696</v>
      </c>
    </row>
    <row r="48" spans="1:22" ht="15" customHeight="1" x14ac:dyDescent="0.25">
      <c r="A48" s="359">
        <v>41</v>
      </c>
      <c r="B48" s="360" t="s">
        <v>32</v>
      </c>
      <c r="C48" s="361">
        <v>0</v>
      </c>
      <c r="D48" s="362"/>
      <c r="E48" s="361"/>
      <c r="F48" s="361">
        <v>0</v>
      </c>
      <c r="G48" s="361"/>
      <c r="H48" s="361"/>
      <c r="I48" s="361"/>
      <c r="J48" s="361"/>
      <c r="K48" s="361"/>
      <c r="L48" s="363">
        <v>8842</v>
      </c>
      <c r="M48" s="361"/>
      <c r="N48" s="361"/>
      <c r="O48" s="361"/>
      <c r="P48" s="361"/>
      <c r="Q48" s="361">
        <v>8842</v>
      </c>
      <c r="R48" s="361"/>
      <c r="S48" s="361"/>
      <c r="T48" s="361"/>
      <c r="U48" s="361"/>
      <c r="V48" s="363">
        <v>8842</v>
      </c>
    </row>
    <row r="49" spans="1:22" ht="21" customHeight="1" x14ac:dyDescent="0.25">
      <c r="A49" s="359">
        <v>42</v>
      </c>
      <c r="B49" s="360" t="s">
        <v>228</v>
      </c>
      <c r="C49" s="361">
        <v>2530</v>
      </c>
      <c r="D49" s="362">
        <v>1701</v>
      </c>
      <c r="E49" s="361">
        <v>829</v>
      </c>
      <c r="F49" s="361">
        <v>6422</v>
      </c>
      <c r="G49" s="361">
        <v>6422</v>
      </c>
      <c r="H49" s="361">
        <v>4538</v>
      </c>
      <c r="I49" s="361">
        <v>4</v>
      </c>
      <c r="J49" s="361">
        <v>1880</v>
      </c>
      <c r="K49" s="361"/>
      <c r="L49" s="363">
        <v>20340</v>
      </c>
      <c r="M49" s="361">
        <v>1927</v>
      </c>
      <c r="N49" s="361">
        <v>2000</v>
      </c>
      <c r="O49" s="361"/>
      <c r="P49" s="361"/>
      <c r="Q49" s="361"/>
      <c r="R49" s="361"/>
      <c r="S49" s="361">
        <v>13708</v>
      </c>
      <c r="T49" s="361"/>
      <c r="U49" s="361">
        <v>2705</v>
      </c>
      <c r="V49" s="363">
        <v>29292</v>
      </c>
    </row>
    <row r="50" spans="1:22" ht="21" customHeight="1" x14ac:dyDescent="0.25">
      <c r="A50" s="359">
        <v>43</v>
      </c>
      <c r="B50" s="360" t="s">
        <v>34</v>
      </c>
      <c r="C50" s="361">
        <v>10176</v>
      </c>
      <c r="D50" s="362">
        <v>9245</v>
      </c>
      <c r="E50" s="361">
        <v>931</v>
      </c>
      <c r="F50" s="361">
        <v>34899</v>
      </c>
      <c r="G50" s="361">
        <v>34899</v>
      </c>
      <c r="H50" s="361">
        <v>28554</v>
      </c>
      <c r="I50" s="361">
        <v>52</v>
      </c>
      <c r="J50" s="361">
        <v>6293</v>
      </c>
      <c r="K50" s="361"/>
      <c r="L50" s="363">
        <v>148070</v>
      </c>
      <c r="M50" s="361">
        <v>10470</v>
      </c>
      <c r="N50" s="361">
        <v>2500</v>
      </c>
      <c r="O50" s="361"/>
      <c r="P50" s="361"/>
      <c r="Q50" s="361"/>
      <c r="R50" s="361"/>
      <c r="S50" s="361">
        <v>30331</v>
      </c>
      <c r="T50" s="361"/>
      <c r="U50" s="361">
        <v>104769</v>
      </c>
      <c r="V50" s="363">
        <v>193145</v>
      </c>
    </row>
    <row r="51" spans="1:22" ht="21" customHeight="1" x14ac:dyDescent="0.25">
      <c r="A51" s="359">
        <v>44</v>
      </c>
      <c r="B51" s="360" t="s">
        <v>35</v>
      </c>
      <c r="C51" s="361">
        <v>1579</v>
      </c>
      <c r="D51" s="362">
        <v>955</v>
      </c>
      <c r="E51" s="361">
        <v>624</v>
      </c>
      <c r="F51" s="361">
        <v>3607</v>
      </c>
      <c r="G51" s="361">
        <v>3607</v>
      </c>
      <c r="H51" s="361">
        <v>2973</v>
      </c>
      <c r="I51" s="361"/>
      <c r="J51" s="361">
        <v>634</v>
      </c>
      <c r="K51" s="361"/>
      <c r="L51" s="363">
        <v>9430</v>
      </c>
      <c r="M51" s="361">
        <v>1082</v>
      </c>
      <c r="N51" s="361">
        <v>1500</v>
      </c>
      <c r="O51" s="361"/>
      <c r="P51" s="361"/>
      <c r="Q51" s="361"/>
      <c r="R51" s="361"/>
      <c r="S51" s="361">
        <v>2141</v>
      </c>
      <c r="T51" s="361"/>
      <c r="U51" s="361">
        <v>4707</v>
      </c>
      <c r="V51" s="363">
        <v>14616</v>
      </c>
    </row>
    <row r="52" spans="1:22" ht="21" customHeight="1" x14ac:dyDescent="0.25">
      <c r="A52" s="359">
        <v>45</v>
      </c>
      <c r="B52" s="360" t="s">
        <v>356</v>
      </c>
      <c r="C52" s="361">
        <v>32799</v>
      </c>
      <c r="D52" s="362"/>
      <c r="E52" s="361">
        <v>32799</v>
      </c>
      <c r="F52" s="361">
        <v>520</v>
      </c>
      <c r="G52" s="361"/>
      <c r="H52" s="361"/>
      <c r="I52" s="361"/>
      <c r="J52" s="361"/>
      <c r="K52" s="361">
        <v>520</v>
      </c>
      <c r="L52" s="363">
        <v>130939</v>
      </c>
      <c r="M52" s="361"/>
      <c r="N52" s="361">
        <v>4500</v>
      </c>
      <c r="O52" s="361"/>
      <c r="P52" s="361"/>
      <c r="Q52" s="361"/>
      <c r="R52" s="361">
        <v>4200</v>
      </c>
      <c r="S52" s="361">
        <v>723</v>
      </c>
      <c r="T52" s="361"/>
      <c r="U52" s="361">
        <v>121516</v>
      </c>
      <c r="V52" s="363">
        <v>164258</v>
      </c>
    </row>
    <row r="53" spans="1:22" ht="21" customHeight="1" x14ac:dyDescent="0.25">
      <c r="A53" s="359">
        <v>46</v>
      </c>
      <c r="B53" s="360" t="s">
        <v>357</v>
      </c>
      <c r="C53" s="361">
        <v>0</v>
      </c>
      <c r="D53" s="362"/>
      <c r="E53" s="361"/>
      <c r="F53" s="361">
        <v>0</v>
      </c>
      <c r="G53" s="361"/>
      <c r="H53" s="361"/>
      <c r="I53" s="361"/>
      <c r="J53" s="361"/>
      <c r="K53" s="361"/>
      <c r="L53" s="363">
        <v>28671</v>
      </c>
      <c r="M53" s="361"/>
      <c r="N53" s="361"/>
      <c r="O53" s="361"/>
      <c r="P53" s="361"/>
      <c r="Q53" s="361"/>
      <c r="R53" s="361"/>
      <c r="S53" s="361">
        <v>28671</v>
      </c>
      <c r="T53" s="361"/>
      <c r="U53" s="361"/>
      <c r="V53" s="363">
        <v>28671</v>
      </c>
    </row>
    <row r="54" spans="1:22" ht="15" customHeight="1" x14ac:dyDescent="0.25">
      <c r="A54" s="359">
        <v>47</v>
      </c>
      <c r="B54" s="360" t="s">
        <v>390</v>
      </c>
      <c r="C54" s="361">
        <v>0</v>
      </c>
      <c r="D54" s="362"/>
      <c r="E54" s="361"/>
      <c r="F54" s="361">
        <v>0</v>
      </c>
      <c r="G54" s="361"/>
      <c r="H54" s="361"/>
      <c r="I54" s="361"/>
      <c r="J54" s="361"/>
      <c r="K54" s="361"/>
      <c r="L54" s="363">
        <v>10201</v>
      </c>
      <c r="M54" s="361"/>
      <c r="N54" s="361"/>
      <c r="O54" s="361"/>
      <c r="P54" s="361"/>
      <c r="Q54" s="361"/>
      <c r="R54" s="361"/>
      <c r="S54" s="361">
        <v>10201</v>
      </c>
      <c r="T54" s="361"/>
      <c r="U54" s="361"/>
      <c r="V54" s="363">
        <v>10201</v>
      </c>
    </row>
    <row r="55" spans="1:22" ht="15" customHeight="1" x14ac:dyDescent="0.25">
      <c r="A55" s="359">
        <v>48</v>
      </c>
      <c r="B55" s="360" t="s">
        <v>230</v>
      </c>
      <c r="C55" s="361">
        <v>0</v>
      </c>
      <c r="D55" s="362"/>
      <c r="E55" s="361"/>
      <c r="F55" s="361">
        <v>0</v>
      </c>
      <c r="G55" s="361"/>
      <c r="H55" s="361"/>
      <c r="I55" s="361"/>
      <c r="J55" s="361"/>
      <c r="K55" s="361"/>
      <c r="L55" s="363">
        <v>9</v>
      </c>
      <c r="M55" s="361"/>
      <c r="N55" s="361"/>
      <c r="O55" s="361"/>
      <c r="P55" s="361"/>
      <c r="Q55" s="361"/>
      <c r="R55" s="361"/>
      <c r="S55" s="361"/>
      <c r="T55" s="361"/>
      <c r="U55" s="361">
        <v>9</v>
      </c>
      <c r="V55" s="363">
        <v>9</v>
      </c>
    </row>
    <row r="56" spans="1:22" ht="15" customHeight="1" x14ac:dyDescent="0.25">
      <c r="A56" s="359">
        <v>49</v>
      </c>
      <c r="B56" s="360" t="s">
        <v>358</v>
      </c>
      <c r="C56" s="361">
        <v>0</v>
      </c>
      <c r="D56" s="362"/>
      <c r="E56" s="361"/>
      <c r="F56" s="361">
        <v>0</v>
      </c>
      <c r="G56" s="361"/>
      <c r="H56" s="361"/>
      <c r="I56" s="361"/>
      <c r="J56" s="361"/>
      <c r="K56" s="361"/>
      <c r="L56" s="363">
        <v>6679</v>
      </c>
      <c r="M56" s="361"/>
      <c r="N56" s="361"/>
      <c r="O56" s="361"/>
      <c r="P56" s="361"/>
      <c r="Q56" s="361"/>
      <c r="R56" s="361"/>
      <c r="S56" s="361">
        <v>6232</v>
      </c>
      <c r="T56" s="361"/>
      <c r="U56" s="361">
        <v>447</v>
      </c>
      <c r="V56" s="363">
        <v>6679</v>
      </c>
    </row>
    <row r="57" spans="1:22" ht="15" customHeight="1" x14ac:dyDescent="0.25">
      <c r="A57" s="359">
        <v>50</v>
      </c>
      <c r="B57" s="360" t="s">
        <v>497</v>
      </c>
      <c r="C57" s="361">
        <v>0</v>
      </c>
      <c r="D57" s="362"/>
      <c r="E57" s="361"/>
      <c r="F57" s="361">
        <v>0</v>
      </c>
      <c r="G57" s="361"/>
      <c r="H57" s="361"/>
      <c r="I57" s="361"/>
      <c r="J57" s="361"/>
      <c r="K57" s="361"/>
      <c r="L57" s="363">
        <v>10793</v>
      </c>
      <c r="M57" s="361"/>
      <c r="N57" s="361"/>
      <c r="O57" s="361"/>
      <c r="P57" s="361"/>
      <c r="Q57" s="361"/>
      <c r="R57" s="361"/>
      <c r="S57" s="361">
        <v>10793</v>
      </c>
      <c r="T57" s="361"/>
      <c r="U57" s="361"/>
      <c r="V57" s="363">
        <v>10793</v>
      </c>
    </row>
    <row r="58" spans="1:22" ht="21" customHeight="1" x14ac:dyDescent="0.25">
      <c r="A58" s="359">
        <v>51</v>
      </c>
      <c r="B58" s="360" t="s">
        <v>359</v>
      </c>
      <c r="C58" s="361">
        <v>12380</v>
      </c>
      <c r="D58" s="362">
        <v>3243</v>
      </c>
      <c r="E58" s="361">
        <v>9137</v>
      </c>
      <c r="F58" s="361">
        <v>12352</v>
      </c>
      <c r="G58" s="361">
        <v>12245</v>
      </c>
      <c r="H58" s="361">
        <v>10954</v>
      </c>
      <c r="I58" s="361">
        <v>26</v>
      </c>
      <c r="J58" s="361">
        <v>1265</v>
      </c>
      <c r="K58" s="361">
        <v>107</v>
      </c>
      <c r="L58" s="363">
        <v>107627</v>
      </c>
      <c r="M58" s="361">
        <v>3674</v>
      </c>
      <c r="N58" s="361">
        <v>5000</v>
      </c>
      <c r="O58" s="361"/>
      <c r="P58" s="361"/>
      <c r="Q58" s="361"/>
      <c r="R58" s="361"/>
      <c r="S58" s="361">
        <v>35347</v>
      </c>
      <c r="T58" s="361"/>
      <c r="U58" s="361">
        <v>63606</v>
      </c>
      <c r="V58" s="363">
        <v>132359</v>
      </c>
    </row>
    <row r="59" spans="1:22" ht="21" customHeight="1" x14ac:dyDescent="0.25">
      <c r="A59" s="359">
        <v>52</v>
      </c>
      <c r="B59" s="360" t="s">
        <v>39</v>
      </c>
      <c r="C59" s="361">
        <v>23812</v>
      </c>
      <c r="D59" s="362">
        <v>5042</v>
      </c>
      <c r="E59" s="361">
        <v>18770</v>
      </c>
      <c r="F59" s="361">
        <v>19807</v>
      </c>
      <c r="G59" s="361">
        <v>19035</v>
      </c>
      <c r="H59" s="361">
        <v>15523</v>
      </c>
      <c r="I59" s="361">
        <v>26</v>
      </c>
      <c r="J59" s="361">
        <v>3486</v>
      </c>
      <c r="K59" s="361">
        <v>772</v>
      </c>
      <c r="L59" s="363">
        <v>71107</v>
      </c>
      <c r="M59" s="361">
        <v>5711</v>
      </c>
      <c r="N59" s="361">
        <v>5000</v>
      </c>
      <c r="O59" s="361"/>
      <c r="P59" s="361"/>
      <c r="Q59" s="361">
        <v>6884</v>
      </c>
      <c r="R59" s="361"/>
      <c r="S59" s="361">
        <v>6610</v>
      </c>
      <c r="T59" s="361"/>
      <c r="U59" s="361">
        <v>46902</v>
      </c>
      <c r="V59" s="363">
        <v>114726</v>
      </c>
    </row>
    <row r="60" spans="1:22" ht="15" customHeight="1" x14ac:dyDescent="0.25">
      <c r="A60" s="359">
        <v>53</v>
      </c>
      <c r="B60" s="360" t="s">
        <v>457</v>
      </c>
      <c r="C60" s="361">
        <v>0</v>
      </c>
      <c r="D60" s="362"/>
      <c r="E60" s="361"/>
      <c r="F60" s="361">
        <v>0</v>
      </c>
      <c r="G60" s="361"/>
      <c r="H60" s="361"/>
      <c r="I60" s="361"/>
      <c r="J60" s="361"/>
      <c r="K60" s="361"/>
      <c r="L60" s="363">
        <v>422</v>
      </c>
      <c r="M60" s="361"/>
      <c r="N60" s="361"/>
      <c r="O60" s="361"/>
      <c r="P60" s="361"/>
      <c r="Q60" s="361"/>
      <c r="R60" s="361"/>
      <c r="S60" s="361"/>
      <c r="T60" s="361"/>
      <c r="U60" s="361">
        <v>422</v>
      </c>
      <c r="V60" s="363">
        <v>422</v>
      </c>
    </row>
    <row r="61" spans="1:22" ht="21" customHeight="1" x14ac:dyDescent="0.25">
      <c r="A61" s="359">
        <v>54</v>
      </c>
      <c r="B61" s="360" t="s">
        <v>360</v>
      </c>
      <c r="C61" s="361">
        <v>19953</v>
      </c>
      <c r="D61" s="362">
        <v>5686</v>
      </c>
      <c r="E61" s="361">
        <v>14267</v>
      </c>
      <c r="F61" s="361">
        <v>21704</v>
      </c>
      <c r="G61" s="361">
        <v>21464</v>
      </c>
      <c r="H61" s="361">
        <v>17957</v>
      </c>
      <c r="I61" s="361">
        <v>80</v>
      </c>
      <c r="J61" s="361">
        <v>3427</v>
      </c>
      <c r="K61" s="361">
        <v>240</v>
      </c>
      <c r="L61" s="363">
        <v>186753</v>
      </c>
      <c r="M61" s="361">
        <v>6439</v>
      </c>
      <c r="N61" s="361">
        <v>16300</v>
      </c>
      <c r="O61" s="361"/>
      <c r="P61" s="361"/>
      <c r="Q61" s="361"/>
      <c r="R61" s="361"/>
      <c r="S61" s="361">
        <v>3002</v>
      </c>
      <c r="T61" s="361"/>
      <c r="U61" s="361">
        <v>161012</v>
      </c>
      <c r="V61" s="363">
        <v>228410</v>
      </c>
    </row>
    <row r="62" spans="1:22" ht="21" customHeight="1" x14ac:dyDescent="0.25">
      <c r="A62" s="359">
        <v>55</v>
      </c>
      <c r="B62" s="360" t="s">
        <v>361</v>
      </c>
      <c r="C62" s="361">
        <v>6562</v>
      </c>
      <c r="D62" s="362">
        <v>1669</v>
      </c>
      <c r="E62" s="361">
        <v>4893</v>
      </c>
      <c r="F62" s="361">
        <v>6454</v>
      </c>
      <c r="G62" s="361">
        <v>6299</v>
      </c>
      <c r="H62" s="361">
        <v>4898</v>
      </c>
      <c r="I62" s="361"/>
      <c r="J62" s="361">
        <v>1401</v>
      </c>
      <c r="K62" s="361">
        <v>155</v>
      </c>
      <c r="L62" s="363">
        <v>56967</v>
      </c>
      <c r="M62" s="361">
        <v>1890</v>
      </c>
      <c r="N62" s="361">
        <v>3300</v>
      </c>
      <c r="O62" s="361"/>
      <c r="P62" s="361"/>
      <c r="Q62" s="361"/>
      <c r="R62" s="361"/>
      <c r="S62" s="361">
        <v>17031</v>
      </c>
      <c r="T62" s="361"/>
      <c r="U62" s="361">
        <v>34746</v>
      </c>
      <c r="V62" s="363">
        <v>69983</v>
      </c>
    </row>
    <row r="63" spans="1:22" ht="22.5" x14ac:dyDescent="0.25">
      <c r="A63" s="359">
        <v>56</v>
      </c>
      <c r="B63" s="360" t="s">
        <v>41</v>
      </c>
      <c r="C63" s="361">
        <v>7552</v>
      </c>
      <c r="D63" s="362">
        <v>1992</v>
      </c>
      <c r="E63" s="361">
        <v>5560</v>
      </c>
      <c r="F63" s="361">
        <v>7590</v>
      </c>
      <c r="G63" s="361">
        <v>7520</v>
      </c>
      <c r="H63" s="361">
        <v>6519</v>
      </c>
      <c r="I63" s="361">
        <v>12</v>
      </c>
      <c r="J63" s="361">
        <v>989</v>
      </c>
      <c r="K63" s="361">
        <v>70</v>
      </c>
      <c r="L63" s="363">
        <v>66453</v>
      </c>
      <c r="M63" s="361">
        <v>2256</v>
      </c>
      <c r="N63" s="361">
        <v>4400</v>
      </c>
      <c r="O63" s="361"/>
      <c r="P63" s="361"/>
      <c r="Q63" s="361"/>
      <c r="R63" s="361"/>
      <c r="S63" s="361">
        <v>14026</v>
      </c>
      <c r="T63" s="361"/>
      <c r="U63" s="361">
        <v>45771</v>
      </c>
      <c r="V63" s="363">
        <v>81595</v>
      </c>
    </row>
    <row r="64" spans="1:22" ht="21" customHeight="1" x14ac:dyDescent="0.25">
      <c r="A64" s="359">
        <v>57</v>
      </c>
      <c r="B64" s="360" t="s">
        <v>42</v>
      </c>
      <c r="C64" s="361">
        <v>18275</v>
      </c>
      <c r="D64" s="362">
        <v>4353</v>
      </c>
      <c r="E64" s="361">
        <v>13922</v>
      </c>
      <c r="F64" s="361">
        <v>16708</v>
      </c>
      <c r="G64" s="361">
        <v>16434</v>
      </c>
      <c r="H64" s="361">
        <v>14760</v>
      </c>
      <c r="I64" s="361">
        <v>24</v>
      </c>
      <c r="J64" s="361">
        <v>1650</v>
      </c>
      <c r="K64" s="361">
        <v>274</v>
      </c>
      <c r="L64" s="363">
        <v>121853</v>
      </c>
      <c r="M64" s="361">
        <v>4930</v>
      </c>
      <c r="N64" s="361">
        <v>7500</v>
      </c>
      <c r="O64" s="361"/>
      <c r="P64" s="361"/>
      <c r="Q64" s="361"/>
      <c r="R64" s="361">
        <v>5065</v>
      </c>
      <c r="S64" s="361">
        <v>1629</v>
      </c>
      <c r="T64" s="361"/>
      <c r="U64" s="361">
        <v>102729</v>
      </c>
      <c r="V64" s="363">
        <v>156836</v>
      </c>
    </row>
    <row r="65" spans="1:22" ht="15" customHeight="1" x14ac:dyDescent="0.25">
      <c r="A65" s="359">
        <v>58</v>
      </c>
      <c r="B65" s="360" t="s">
        <v>362</v>
      </c>
      <c r="C65" s="361">
        <v>0</v>
      </c>
      <c r="D65" s="362"/>
      <c r="E65" s="361"/>
      <c r="F65" s="361">
        <v>0</v>
      </c>
      <c r="G65" s="361"/>
      <c r="H65" s="361"/>
      <c r="I65" s="361"/>
      <c r="J65" s="361"/>
      <c r="K65" s="361"/>
      <c r="L65" s="363">
        <v>11119</v>
      </c>
      <c r="M65" s="361"/>
      <c r="N65" s="361"/>
      <c r="O65" s="361"/>
      <c r="P65" s="361"/>
      <c r="Q65" s="361"/>
      <c r="R65" s="361"/>
      <c r="S65" s="361">
        <v>11119</v>
      </c>
      <c r="T65" s="361"/>
      <c r="U65" s="361"/>
      <c r="V65" s="363">
        <v>11119</v>
      </c>
    </row>
    <row r="66" spans="1:22" ht="21" customHeight="1" x14ac:dyDescent="0.25">
      <c r="A66" s="359">
        <v>59</v>
      </c>
      <c r="B66" s="360" t="s">
        <v>392</v>
      </c>
      <c r="C66" s="361">
        <v>0</v>
      </c>
      <c r="D66" s="362"/>
      <c r="E66" s="361"/>
      <c r="F66" s="361">
        <v>0</v>
      </c>
      <c r="G66" s="361"/>
      <c r="H66" s="361"/>
      <c r="I66" s="361"/>
      <c r="J66" s="361"/>
      <c r="K66" s="361"/>
      <c r="L66" s="363">
        <v>431</v>
      </c>
      <c r="M66" s="361"/>
      <c r="N66" s="361"/>
      <c r="O66" s="361"/>
      <c r="P66" s="361"/>
      <c r="Q66" s="361"/>
      <c r="R66" s="361"/>
      <c r="S66" s="361">
        <v>431</v>
      </c>
      <c r="T66" s="361"/>
      <c r="U66" s="361"/>
      <c r="V66" s="363">
        <v>431</v>
      </c>
    </row>
    <row r="67" spans="1:22" ht="15" customHeight="1" x14ac:dyDescent="0.25">
      <c r="A67" s="359">
        <v>60</v>
      </c>
      <c r="B67" s="360" t="s">
        <v>44</v>
      </c>
      <c r="C67" s="361">
        <v>4864</v>
      </c>
      <c r="D67" s="362">
        <v>4864</v>
      </c>
      <c r="E67" s="361"/>
      <c r="F67" s="361">
        <v>18363</v>
      </c>
      <c r="G67" s="361">
        <v>18363</v>
      </c>
      <c r="H67" s="361">
        <v>14462</v>
      </c>
      <c r="I67" s="361">
        <v>10</v>
      </c>
      <c r="J67" s="361">
        <v>3891</v>
      </c>
      <c r="K67" s="361"/>
      <c r="L67" s="363">
        <v>111698</v>
      </c>
      <c r="M67" s="361">
        <v>5509</v>
      </c>
      <c r="N67" s="361">
        <v>15500</v>
      </c>
      <c r="O67" s="361"/>
      <c r="P67" s="361">
        <v>200</v>
      </c>
      <c r="Q67" s="361"/>
      <c r="R67" s="361">
        <v>7000</v>
      </c>
      <c r="S67" s="361">
        <v>2163</v>
      </c>
      <c r="T67" s="361"/>
      <c r="U67" s="361">
        <v>81326</v>
      </c>
      <c r="V67" s="363">
        <v>134925</v>
      </c>
    </row>
    <row r="68" spans="1:22" ht="15" customHeight="1" x14ac:dyDescent="0.25">
      <c r="A68" s="359">
        <v>61</v>
      </c>
      <c r="B68" s="360" t="s">
        <v>45</v>
      </c>
      <c r="C68" s="361">
        <v>5773</v>
      </c>
      <c r="D68" s="362">
        <v>5773</v>
      </c>
      <c r="E68" s="361"/>
      <c r="F68" s="361">
        <v>21795</v>
      </c>
      <c r="G68" s="361">
        <v>21795</v>
      </c>
      <c r="H68" s="361">
        <v>18596</v>
      </c>
      <c r="I68" s="361">
        <v>6</v>
      </c>
      <c r="J68" s="361">
        <v>3193</v>
      </c>
      <c r="K68" s="361"/>
      <c r="L68" s="363">
        <v>112193</v>
      </c>
      <c r="M68" s="361">
        <v>6539</v>
      </c>
      <c r="N68" s="361">
        <v>5000</v>
      </c>
      <c r="O68" s="361"/>
      <c r="P68" s="361"/>
      <c r="Q68" s="361"/>
      <c r="R68" s="361">
        <v>11900</v>
      </c>
      <c r="S68" s="361">
        <v>2756</v>
      </c>
      <c r="T68" s="361"/>
      <c r="U68" s="361">
        <v>85998</v>
      </c>
      <c r="V68" s="363">
        <v>139761</v>
      </c>
    </row>
    <row r="69" spans="1:22" ht="15" customHeight="1" x14ac:dyDescent="0.25">
      <c r="A69" s="359">
        <v>62</v>
      </c>
      <c r="B69" s="360" t="s">
        <v>46</v>
      </c>
      <c r="C69" s="361">
        <v>9105</v>
      </c>
      <c r="D69" s="362">
        <v>9105</v>
      </c>
      <c r="E69" s="361"/>
      <c r="F69" s="361">
        <v>34371</v>
      </c>
      <c r="G69" s="361">
        <v>34371</v>
      </c>
      <c r="H69" s="361">
        <v>29294</v>
      </c>
      <c r="I69" s="361">
        <v>16</v>
      </c>
      <c r="J69" s="361">
        <v>5061</v>
      </c>
      <c r="K69" s="361"/>
      <c r="L69" s="363">
        <v>216042</v>
      </c>
      <c r="M69" s="361">
        <v>10311</v>
      </c>
      <c r="N69" s="361">
        <v>22000</v>
      </c>
      <c r="O69" s="361"/>
      <c r="P69" s="361"/>
      <c r="Q69" s="361"/>
      <c r="R69" s="361">
        <v>13000</v>
      </c>
      <c r="S69" s="361">
        <v>19515</v>
      </c>
      <c r="T69" s="361"/>
      <c r="U69" s="361">
        <v>151216</v>
      </c>
      <c r="V69" s="363">
        <v>259518</v>
      </c>
    </row>
    <row r="70" spans="1:22" ht="15" customHeight="1" x14ac:dyDescent="0.25">
      <c r="A70" s="359">
        <v>63</v>
      </c>
      <c r="B70" s="360" t="s">
        <v>47</v>
      </c>
      <c r="C70" s="361">
        <v>3085</v>
      </c>
      <c r="D70" s="362">
        <v>3085</v>
      </c>
      <c r="E70" s="361"/>
      <c r="F70" s="361">
        <v>11645</v>
      </c>
      <c r="G70" s="361">
        <v>11645</v>
      </c>
      <c r="H70" s="361">
        <v>9783</v>
      </c>
      <c r="I70" s="361">
        <v>6</v>
      </c>
      <c r="J70" s="361">
        <v>1856</v>
      </c>
      <c r="K70" s="361"/>
      <c r="L70" s="363">
        <v>68908</v>
      </c>
      <c r="M70" s="361">
        <v>3494</v>
      </c>
      <c r="N70" s="361">
        <v>10500</v>
      </c>
      <c r="O70" s="361"/>
      <c r="P70" s="361"/>
      <c r="Q70" s="361"/>
      <c r="R70" s="361"/>
      <c r="S70" s="361"/>
      <c r="T70" s="361"/>
      <c r="U70" s="361">
        <v>54914</v>
      </c>
      <c r="V70" s="363">
        <v>83638</v>
      </c>
    </row>
    <row r="71" spans="1:22" ht="15" customHeight="1" x14ac:dyDescent="0.25">
      <c r="A71" s="359">
        <v>64</v>
      </c>
      <c r="B71" s="360" t="s">
        <v>363</v>
      </c>
      <c r="C71" s="361">
        <v>3975</v>
      </c>
      <c r="D71" s="362">
        <v>3975</v>
      </c>
      <c r="E71" s="361"/>
      <c r="F71" s="361">
        <v>15005</v>
      </c>
      <c r="G71" s="361">
        <v>15005</v>
      </c>
      <c r="H71" s="361">
        <v>12787</v>
      </c>
      <c r="I71" s="361">
        <v>12</v>
      </c>
      <c r="J71" s="361">
        <v>2206</v>
      </c>
      <c r="K71" s="361"/>
      <c r="L71" s="363">
        <v>87205</v>
      </c>
      <c r="M71" s="361">
        <v>4502</v>
      </c>
      <c r="N71" s="361">
        <v>17500</v>
      </c>
      <c r="O71" s="361"/>
      <c r="P71" s="361"/>
      <c r="Q71" s="361"/>
      <c r="R71" s="361"/>
      <c r="S71" s="361">
        <v>3630</v>
      </c>
      <c r="T71" s="361"/>
      <c r="U71" s="361">
        <v>61573</v>
      </c>
      <c r="V71" s="363">
        <v>106185</v>
      </c>
    </row>
    <row r="72" spans="1:22" ht="14.25" customHeight="1" x14ac:dyDescent="0.25">
      <c r="A72" s="359">
        <v>65</v>
      </c>
      <c r="B72" s="360" t="s">
        <v>49</v>
      </c>
      <c r="C72" s="361">
        <v>8742</v>
      </c>
      <c r="D72" s="362">
        <v>8742</v>
      </c>
      <c r="E72" s="361"/>
      <c r="F72" s="361">
        <v>33001</v>
      </c>
      <c r="G72" s="361">
        <v>33001</v>
      </c>
      <c r="H72" s="361">
        <v>25822</v>
      </c>
      <c r="I72" s="361">
        <v>12</v>
      </c>
      <c r="J72" s="361">
        <v>7167</v>
      </c>
      <c r="K72" s="361"/>
      <c r="L72" s="363">
        <v>242897</v>
      </c>
      <c r="M72" s="361">
        <v>9900</v>
      </c>
      <c r="N72" s="361">
        <v>31500</v>
      </c>
      <c r="O72" s="361"/>
      <c r="P72" s="361"/>
      <c r="Q72" s="361">
        <v>19779</v>
      </c>
      <c r="R72" s="361"/>
      <c r="S72" s="361">
        <v>35441</v>
      </c>
      <c r="T72" s="361"/>
      <c r="U72" s="361">
        <v>146277</v>
      </c>
      <c r="V72" s="363">
        <v>284640</v>
      </c>
    </row>
    <row r="73" spans="1:22" ht="15" customHeight="1" x14ac:dyDescent="0.25">
      <c r="A73" s="359">
        <v>66</v>
      </c>
      <c r="B73" s="360" t="s">
        <v>50</v>
      </c>
      <c r="C73" s="361">
        <v>9246</v>
      </c>
      <c r="D73" s="362">
        <v>9246</v>
      </c>
      <c r="E73" s="361"/>
      <c r="F73" s="361">
        <v>34904</v>
      </c>
      <c r="G73" s="361">
        <v>34904</v>
      </c>
      <c r="H73" s="361">
        <v>30553</v>
      </c>
      <c r="I73" s="361">
        <v>14</v>
      </c>
      <c r="J73" s="361">
        <v>4337</v>
      </c>
      <c r="K73" s="361"/>
      <c r="L73" s="363">
        <v>199319</v>
      </c>
      <c r="M73" s="361">
        <v>10471</v>
      </c>
      <c r="N73" s="361">
        <v>34700</v>
      </c>
      <c r="O73" s="361"/>
      <c r="P73" s="361"/>
      <c r="Q73" s="361">
        <v>16782</v>
      </c>
      <c r="R73" s="361"/>
      <c r="S73" s="361">
        <v>24190</v>
      </c>
      <c r="T73" s="361"/>
      <c r="U73" s="361">
        <v>113176</v>
      </c>
      <c r="V73" s="363">
        <v>243469</v>
      </c>
    </row>
    <row r="74" spans="1:22" ht="21" customHeight="1" x14ac:dyDescent="0.25">
      <c r="A74" s="359">
        <v>67</v>
      </c>
      <c r="B74" s="360" t="s">
        <v>365</v>
      </c>
      <c r="C74" s="361">
        <v>0</v>
      </c>
      <c r="D74" s="362"/>
      <c r="E74" s="361"/>
      <c r="F74" s="361">
        <v>0</v>
      </c>
      <c r="G74" s="361"/>
      <c r="H74" s="361"/>
      <c r="I74" s="361"/>
      <c r="J74" s="361"/>
      <c r="K74" s="361"/>
      <c r="L74" s="363">
        <v>25757</v>
      </c>
      <c r="M74" s="361"/>
      <c r="N74" s="361"/>
      <c r="O74" s="361"/>
      <c r="P74" s="361"/>
      <c r="Q74" s="361"/>
      <c r="R74" s="361"/>
      <c r="S74" s="361">
        <v>25757</v>
      </c>
      <c r="T74" s="361"/>
      <c r="U74" s="361"/>
      <c r="V74" s="363">
        <v>25757</v>
      </c>
    </row>
    <row r="75" spans="1:22" ht="15" customHeight="1" x14ac:dyDescent="0.25">
      <c r="A75" s="359">
        <v>68</v>
      </c>
      <c r="B75" s="360" t="s">
        <v>51</v>
      </c>
      <c r="C75" s="361">
        <v>6375</v>
      </c>
      <c r="D75" s="362">
        <v>6375</v>
      </c>
      <c r="E75" s="361"/>
      <c r="F75" s="361">
        <v>24064</v>
      </c>
      <c r="G75" s="361">
        <v>24064</v>
      </c>
      <c r="H75" s="361">
        <v>19668</v>
      </c>
      <c r="I75" s="361">
        <v>6</v>
      </c>
      <c r="J75" s="361">
        <v>4390</v>
      </c>
      <c r="K75" s="361"/>
      <c r="L75" s="363">
        <v>143831</v>
      </c>
      <c r="M75" s="361">
        <v>7219</v>
      </c>
      <c r="N75" s="361">
        <v>22000</v>
      </c>
      <c r="O75" s="361"/>
      <c r="P75" s="361"/>
      <c r="Q75" s="361"/>
      <c r="R75" s="361"/>
      <c r="S75" s="361">
        <v>1235</v>
      </c>
      <c r="T75" s="361"/>
      <c r="U75" s="361">
        <v>113377</v>
      </c>
      <c r="V75" s="363">
        <v>174270</v>
      </c>
    </row>
    <row r="76" spans="1:22" ht="15" customHeight="1" x14ac:dyDescent="0.25">
      <c r="A76" s="359">
        <v>69</v>
      </c>
      <c r="B76" s="360" t="s">
        <v>52</v>
      </c>
      <c r="C76" s="361">
        <v>8427</v>
      </c>
      <c r="D76" s="362">
        <v>8427</v>
      </c>
      <c r="E76" s="361"/>
      <c r="F76" s="361">
        <v>31814</v>
      </c>
      <c r="G76" s="361">
        <v>31814</v>
      </c>
      <c r="H76" s="361">
        <v>26010</v>
      </c>
      <c r="I76" s="361">
        <v>14</v>
      </c>
      <c r="J76" s="361">
        <v>5790</v>
      </c>
      <c r="K76" s="361"/>
      <c r="L76" s="363">
        <v>187802</v>
      </c>
      <c r="M76" s="361">
        <v>9544</v>
      </c>
      <c r="N76" s="361">
        <v>48000</v>
      </c>
      <c r="O76" s="361"/>
      <c r="P76" s="361"/>
      <c r="Q76" s="361"/>
      <c r="R76" s="361">
        <v>5500</v>
      </c>
      <c r="S76" s="361">
        <v>1416</v>
      </c>
      <c r="T76" s="361"/>
      <c r="U76" s="361">
        <v>123342</v>
      </c>
      <c r="V76" s="363">
        <v>228043</v>
      </c>
    </row>
    <row r="77" spans="1:22" ht="21" customHeight="1" x14ac:dyDescent="0.25">
      <c r="A77" s="359">
        <v>70</v>
      </c>
      <c r="B77" s="360" t="s">
        <v>498</v>
      </c>
      <c r="C77" s="361">
        <v>0</v>
      </c>
      <c r="D77" s="362"/>
      <c r="E77" s="361"/>
      <c r="F77" s="361">
        <v>0</v>
      </c>
      <c r="G77" s="361"/>
      <c r="H77" s="361"/>
      <c r="I77" s="361"/>
      <c r="J77" s="361"/>
      <c r="K77" s="361"/>
      <c r="L77" s="363">
        <v>20802</v>
      </c>
      <c r="M77" s="361"/>
      <c r="N77" s="361"/>
      <c r="O77" s="361"/>
      <c r="P77" s="361"/>
      <c r="Q77" s="361"/>
      <c r="R77" s="361"/>
      <c r="S77" s="361">
        <v>20802</v>
      </c>
      <c r="T77" s="361"/>
      <c r="U77" s="361"/>
      <c r="V77" s="363">
        <v>20802</v>
      </c>
    </row>
    <row r="78" spans="1:22" ht="29.25" customHeight="1" x14ac:dyDescent="0.25">
      <c r="A78" s="359">
        <v>71</v>
      </c>
      <c r="B78" s="360" t="s">
        <v>499</v>
      </c>
      <c r="C78" s="361">
        <v>6857</v>
      </c>
      <c r="D78" s="362">
        <v>6857</v>
      </c>
      <c r="E78" s="361"/>
      <c r="F78" s="361">
        <v>25886</v>
      </c>
      <c r="G78" s="361">
        <v>25886</v>
      </c>
      <c r="H78" s="361">
        <v>21353</v>
      </c>
      <c r="I78" s="361">
        <v>16</v>
      </c>
      <c r="J78" s="361">
        <v>4517</v>
      </c>
      <c r="K78" s="361"/>
      <c r="L78" s="363">
        <v>136008</v>
      </c>
      <c r="M78" s="361">
        <v>7766</v>
      </c>
      <c r="N78" s="361">
        <v>31500</v>
      </c>
      <c r="O78" s="361"/>
      <c r="P78" s="361"/>
      <c r="Q78" s="361">
        <v>18330</v>
      </c>
      <c r="R78" s="361"/>
      <c r="S78" s="361">
        <v>4943</v>
      </c>
      <c r="T78" s="361"/>
      <c r="U78" s="361">
        <v>73469</v>
      </c>
      <c r="V78" s="363">
        <v>168751</v>
      </c>
    </row>
    <row r="79" spans="1:22" ht="21" customHeight="1" x14ac:dyDescent="0.25">
      <c r="A79" s="359">
        <v>72</v>
      </c>
      <c r="B79" s="360" t="s">
        <v>366</v>
      </c>
      <c r="C79" s="361">
        <v>0</v>
      </c>
      <c r="D79" s="362"/>
      <c r="E79" s="361"/>
      <c r="F79" s="361">
        <v>0</v>
      </c>
      <c r="G79" s="361"/>
      <c r="H79" s="361"/>
      <c r="I79" s="361"/>
      <c r="J79" s="361"/>
      <c r="K79" s="361"/>
      <c r="L79" s="363">
        <v>2201</v>
      </c>
      <c r="M79" s="361"/>
      <c r="N79" s="361"/>
      <c r="O79" s="361"/>
      <c r="P79" s="361"/>
      <c r="Q79" s="361"/>
      <c r="R79" s="361"/>
      <c r="S79" s="361">
        <v>1217</v>
      </c>
      <c r="T79" s="361"/>
      <c r="U79" s="361">
        <v>984</v>
      </c>
      <c r="V79" s="363">
        <v>2201</v>
      </c>
    </row>
    <row r="80" spans="1:22" ht="15" customHeight="1" x14ac:dyDescent="0.25">
      <c r="A80" s="359">
        <v>73</v>
      </c>
      <c r="B80" s="360" t="s">
        <v>55</v>
      </c>
      <c r="C80" s="361">
        <v>42941</v>
      </c>
      <c r="D80" s="362"/>
      <c r="E80" s="361">
        <v>42941</v>
      </c>
      <c r="F80" s="361">
        <v>602</v>
      </c>
      <c r="G80" s="361"/>
      <c r="H80" s="361"/>
      <c r="I80" s="361"/>
      <c r="J80" s="361"/>
      <c r="K80" s="361">
        <v>602</v>
      </c>
      <c r="L80" s="363">
        <v>139625</v>
      </c>
      <c r="M80" s="361"/>
      <c r="N80" s="361">
        <v>12400</v>
      </c>
      <c r="O80" s="361"/>
      <c r="P80" s="361"/>
      <c r="Q80" s="361"/>
      <c r="R80" s="361"/>
      <c r="S80" s="361">
        <v>17569</v>
      </c>
      <c r="T80" s="361"/>
      <c r="U80" s="361">
        <v>109656</v>
      </c>
      <c r="V80" s="363">
        <v>183168</v>
      </c>
    </row>
    <row r="81" spans="1:22" ht="15" customHeight="1" x14ac:dyDescent="0.25">
      <c r="A81" s="359">
        <v>74</v>
      </c>
      <c r="B81" s="360" t="s">
        <v>56</v>
      </c>
      <c r="C81" s="361">
        <v>28178</v>
      </c>
      <c r="D81" s="362"/>
      <c r="E81" s="361">
        <v>28178</v>
      </c>
      <c r="F81" s="361">
        <v>918</v>
      </c>
      <c r="G81" s="361"/>
      <c r="H81" s="361"/>
      <c r="I81" s="361"/>
      <c r="J81" s="361"/>
      <c r="K81" s="361">
        <v>918</v>
      </c>
      <c r="L81" s="363">
        <v>135269</v>
      </c>
      <c r="M81" s="361"/>
      <c r="N81" s="361">
        <v>6100</v>
      </c>
      <c r="O81" s="361">
        <v>7272</v>
      </c>
      <c r="P81" s="361"/>
      <c r="Q81" s="361"/>
      <c r="R81" s="361"/>
      <c r="S81" s="361">
        <v>29793</v>
      </c>
      <c r="T81" s="361"/>
      <c r="U81" s="361">
        <v>92104</v>
      </c>
      <c r="V81" s="363">
        <v>164365</v>
      </c>
    </row>
    <row r="82" spans="1:22" ht="15" customHeight="1" x14ac:dyDescent="0.25">
      <c r="A82" s="359">
        <v>75</v>
      </c>
      <c r="B82" s="360" t="s">
        <v>57</v>
      </c>
      <c r="C82" s="361">
        <v>42248</v>
      </c>
      <c r="D82" s="362"/>
      <c r="E82" s="361">
        <v>42248</v>
      </c>
      <c r="F82" s="361">
        <v>288</v>
      </c>
      <c r="G82" s="361"/>
      <c r="H82" s="361"/>
      <c r="I82" s="361"/>
      <c r="J82" s="361"/>
      <c r="K82" s="361">
        <v>288</v>
      </c>
      <c r="L82" s="363">
        <v>113272</v>
      </c>
      <c r="M82" s="361"/>
      <c r="N82" s="361">
        <v>6100</v>
      </c>
      <c r="O82" s="361"/>
      <c r="P82" s="361"/>
      <c r="Q82" s="361"/>
      <c r="R82" s="361">
        <v>8800</v>
      </c>
      <c r="S82" s="361">
        <v>8416</v>
      </c>
      <c r="T82" s="361"/>
      <c r="U82" s="361">
        <v>89956</v>
      </c>
      <c r="V82" s="363">
        <v>155808</v>
      </c>
    </row>
    <row r="83" spans="1:22" ht="15" customHeight="1" x14ac:dyDescent="0.25">
      <c r="A83" s="359">
        <v>76</v>
      </c>
      <c r="B83" s="360" t="s">
        <v>367</v>
      </c>
      <c r="C83" s="361">
        <v>21989</v>
      </c>
      <c r="D83" s="362"/>
      <c r="E83" s="361">
        <v>21989</v>
      </c>
      <c r="F83" s="361">
        <v>198</v>
      </c>
      <c r="G83" s="361"/>
      <c r="H83" s="361"/>
      <c r="I83" s="361"/>
      <c r="J83" s="361"/>
      <c r="K83" s="361">
        <v>198</v>
      </c>
      <c r="L83" s="363">
        <v>71069</v>
      </c>
      <c r="M83" s="361"/>
      <c r="N83" s="361">
        <v>2400</v>
      </c>
      <c r="O83" s="361">
        <v>36677</v>
      </c>
      <c r="P83" s="361"/>
      <c r="Q83" s="361"/>
      <c r="R83" s="361"/>
      <c r="S83" s="361">
        <v>8876</v>
      </c>
      <c r="T83" s="361"/>
      <c r="U83" s="361">
        <v>23116</v>
      </c>
      <c r="V83" s="363">
        <v>93256</v>
      </c>
    </row>
    <row r="84" spans="1:22" ht="15" customHeight="1" x14ac:dyDescent="0.25">
      <c r="A84" s="359">
        <v>77</v>
      </c>
      <c r="B84" s="360" t="s">
        <v>59</v>
      </c>
      <c r="C84" s="361">
        <v>28816</v>
      </c>
      <c r="D84" s="362"/>
      <c r="E84" s="361">
        <v>28816</v>
      </c>
      <c r="F84" s="361">
        <v>232</v>
      </c>
      <c r="G84" s="361"/>
      <c r="H84" s="361"/>
      <c r="I84" s="361"/>
      <c r="J84" s="361"/>
      <c r="K84" s="361">
        <v>232</v>
      </c>
      <c r="L84" s="363">
        <v>90361</v>
      </c>
      <c r="M84" s="361"/>
      <c r="N84" s="361">
        <v>12300</v>
      </c>
      <c r="O84" s="361"/>
      <c r="P84" s="361"/>
      <c r="Q84" s="361"/>
      <c r="R84" s="361"/>
      <c r="S84" s="361">
        <v>7075</v>
      </c>
      <c r="T84" s="361"/>
      <c r="U84" s="361">
        <v>70986</v>
      </c>
      <c r="V84" s="363">
        <v>119409</v>
      </c>
    </row>
    <row r="85" spans="1:22" ht="15" customHeight="1" x14ac:dyDescent="0.25">
      <c r="A85" s="359">
        <v>78</v>
      </c>
      <c r="B85" s="360" t="s">
        <v>61</v>
      </c>
      <c r="C85" s="361">
        <v>24547</v>
      </c>
      <c r="D85" s="362"/>
      <c r="E85" s="361">
        <v>24547</v>
      </c>
      <c r="F85" s="361">
        <v>396</v>
      </c>
      <c r="G85" s="361"/>
      <c r="H85" s="361"/>
      <c r="I85" s="361"/>
      <c r="J85" s="361"/>
      <c r="K85" s="361">
        <v>396</v>
      </c>
      <c r="L85" s="363">
        <v>87496</v>
      </c>
      <c r="M85" s="361"/>
      <c r="N85" s="361">
        <v>5500</v>
      </c>
      <c r="O85" s="361"/>
      <c r="P85" s="361"/>
      <c r="Q85" s="361"/>
      <c r="R85" s="361"/>
      <c r="S85" s="361">
        <v>8365</v>
      </c>
      <c r="T85" s="361"/>
      <c r="U85" s="361">
        <v>73631</v>
      </c>
      <c r="V85" s="363">
        <v>112439</v>
      </c>
    </row>
    <row r="86" spans="1:22" ht="15" customHeight="1" x14ac:dyDescent="0.25">
      <c r="A86" s="359">
        <v>79</v>
      </c>
      <c r="B86" s="360" t="s">
        <v>500</v>
      </c>
      <c r="C86" s="361">
        <v>28994</v>
      </c>
      <c r="D86" s="362"/>
      <c r="E86" s="361">
        <v>28994</v>
      </c>
      <c r="F86" s="361">
        <v>162</v>
      </c>
      <c r="G86" s="361"/>
      <c r="H86" s="361"/>
      <c r="I86" s="361"/>
      <c r="J86" s="361"/>
      <c r="K86" s="361">
        <v>162</v>
      </c>
      <c r="L86" s="363">
        <v>80647</v>
      </c>
      <c r="M86" s="361"/>
      <c r="N86" s="361">
        <v>5500</v>
      </c>
      <c r="O86" s="361"/>
      <c r="P86" s="361"/>
      <c r="Q86" s="361"/>
      <c r="R86" s="361"/>
      <c r="S86" s="361">
        <v>4698</v>
      </c>
      <c r="T86" s="361"/>
      <c r="U86" s="361">
        <v>70449</v>
      </c>
      <c r="V86" s="363">
        <v>109803</v>
      </c>
    </row>
    <row r="87" spans="1:22" ht="15" customHeight="1" x14ac:dyDescent="0.25">
      <c r="A87" s="359">
        <v>80</v>
      </c>
      <c r="B87" s="360" t="s">
        <v>472</v>
      </c>
      <c r="C87" s="361">
        <v>22352</v>
      </c>
      <c r="D87" s="362"/>
      <c r="E87" s="361">
        <v>22352</v>
      </c>
      <c r="F87" s="361">
        <v>290</v>
      </c>
      <c r="G87" s="361"/>
      <c r="H87" s="361"/>
      <c r="I87" s="361"/>
      <c r="J87" s="361"/>
      <c r="K87" s="361">
        <v>290</v>
      </c>
      <c r="L87" s="363">
        <v>80400</v>
      </c>
      <c r="M87" s="361"/>
      <c r="N87" s="361">
        <v>2500</v>
      </c>
      <c r="O87" s="361"/>
      <c r="P87" s="361"/>
      <c r="Q87" s="361"/>
      <c r="R87" s="361"/>
      <c r="S87" s="361">
        <v>3147</v>
      </c>
      <c r="T87" s="361"/>
      <c r="U87" s="361">
        <v>74753</v>
      </c>
      <c r="V87" s="363">
        <v>103042</v>
      </c>
    </row>
    <row r="88" spans="1:22" ht="15" customHeight="1" x14ac:dyDescent="0.25">
      <c r="A88" s="359">
        <v>81</v>
      </c>
      <c r="B88" s="360" t="s">
        <v>501</v>
      </c>
      <c r="C88" s="361">
        <v>0</v>
      </c>
      <c r="D88" s="362"/>
      <c r="E88" s="361"/>
      <c r="F88" s="361">
        <v>0</v>
      </c>
      <c r="G88" s="361"/>
      <c r="H88" s="361"/>
      <c r="I88" s="361"/>
      <c r="J88" s="361"/>
      <c r="K88" s="361"/>
      <c r="L88" s="363">
        <v>369</v>
      </c>
      <c r="M88" s="361"/>
      <c r="N88" s="361"/>
      <c r="O88" s="361"/>
      <c r="P88" s="361"/>
      <c r="Q88" s="361"/>
      <c r="R88" s="361"/>
      <c r="S88" s="361"/>
      <c r="T88" s="361"/>
      <c r="U88" s="361">
        <v>369</v>
      </c>
      <c r="V88" s="363">
        <v>369</v>
      </c>
    </row>
    <row r="89" spans="1:22" ht="15" customHeight="1" x14ac:dyDescent="0.25">
      <c r="A89" s="359">
        <v>82</v>
      </c>
      <c r="B89" s="360" t="s">
        <v>374</v>
      </c>
      <c r="C89" s="361">
        <v>0</v>
      </c>
      <c r="D89" s="362"/>
      <c r="E89" s="361"/>
      <c r="F89" s="361">
        <v>0</v>
      </c>
      <c r="G89" s="361"/>
      <c r="H89" s="361"/>
      <c r="I89" s="361"/>
      <c r="J89" s="361"/>
      <c r="K89" s="361"/>
      <c r="L89" s="363">
        <v>3983</v>
      </c>
      <c r="M89" s="361"/>
      <c r="N89" s="361"/>
      <c r="O89" s="361"/>
      <c r="P89" s="361"/>
      <c r="Q89" s="361"/>
      <c r="R89" s="361"/>
      <c r="S89" s="361">
        <v>3983</v>
      </c>
      <c r="T89" s="361"/>
      <c r="U89" s="361"/>
      <c r="V89" s="363">
        <v>3983</v>
      </c>
    </row>
    <row r="90" spans="1:22" ht="15" customHeight="1" x14ac:dyDescent="0.25">
      <c r="A90" s="359">
        <v>83</v>
      </c>
      <c r="B90" s="360" t="s">
        <v>502</v>
      </c>
      <c r="C90" s="361">
        <v>0</v>
      </c>
      <c r="D90" s="362"/>
      <c r="E90" s="361"/>
      <c r="F90" s="361">
        <v>0</v>
      </c>
      <c r="G90" s="361"/>
      <c r="H90" s="361"/>
      <c r="I90" s="361"/>
      <c r="J90" s="361"/>
      <c r="K90" s="361"/>
      <c r="L90" s="363">
        <v>109</v>
      </c>
      <c r="M90" s="361"/>
      <c r="N90" s="361"/>
      <c r="O90" s="361"/>
      <c r="P90" s="361"/>
      <c r="Q90" s="361"/>
      <c r="R90" s="361"/>
      <c r="S90" s="361">
        <v>109</v>
      </c>
      <c r="T90" s="361"/>
      <c r="U90" s="361"/>
      <c r="V90" s="363">
        <v>109</v>
      </c>
    </row>
    <row r="91" spans="1:22" ht="15" customHeight="1" x14ac:dyDescent="0.25">
      <c r="A91" s="359">
        <v>84</v>
      </c>
      <c r="B91" s="360" t="s">
        <v>368</v>
      </c>
      <c r="C91" s="361">
        <v>0</v>
      </c>
      <c r="D91" s="362"/>
      <c r="E91" s="361"/>
      <c r="F91" s="361">
        <v>0</v>
      </c>
      <c r="G91" s="361"/>
      <c r="H91" s="361"/>
      <c r="I91" s="361"/>
      <c r="J91" s="361"/>
      <c r="K91" s="361"/>
      <c r="L91" s="363">
        <v>718</v>
      </c>
      <c r="M91" s="361"/>
      <c r="N91" s="361"/>
      <c r="O91" s="361"/>
      <c r="P91" s="361"/>
      <c r="Q91" s="361"/>
      <c r="R91" s="361"/>
      <c r="S91" s="361">
        <v>718</v>
      </c>
      <c r="T91" s="361"/>
      <c r="U91" s="361"/>
      <c r="V91" s="363">
        <v>718</v>
      </c>
    </row>
    <row r="92" spans="1:22" ht="15" customHeight="1" x14ac:dyDescent="0.25">
      <c r="A92" s="359">
        <v>85</v>
      </c>
      <c r="B92" s="360" t="s">
        <v>369</v>
      </c>
      <c r="C92" s="361">
        <v>0</v>
      </c>
      <c r="D92" s="362"/>
      <c r="E92" s="361"/>
      <c r="F92" s="361">
        <v>0</v>
      </c>
      <c r="G92" s="361"/>
      <c r="H92" s="361"/>
      <c r="I92" s="361"/>
      <c r="J92" s="361"/>
      <c r="K92" s="361"/>
      <c r="L92" s="363">
        <v>12000</v>
      </c>
      <c r="M92" s="361"/>
      <c r="N92" s="361"/>
      <c r="O92" s="361"/>
      <c r="P92" s="361"/>
      <c r="Q92" s="361"/>
      <c r="R92" s="361"/>
      <c r="S92" s="361">
        <v>12000</v>
      </c>
      <c r="T92" s="361"/>
      <c r="U92" s="361"/>
      <c r="V92" s="363">
        <v>12000</v>
      </c>
    </row>
    <row r="93" spans="1:22" ht="21" customHeight="1" x14ac:dyDescent="0.25">
      <c r="A93" s="359">
        <v>86</v>
      </c>
      <c r="B93" s="360" t="s">
        <v>370</v>
      </c>
      <c r="C93" s="361">
        <v>0</v>
      </c>
      <c r="D93" s="362"/>
      <c r="E93" s="361"/>
      <c r="F93" s="361">
        <v>0</v>
      </c>
      <c r="G93" s="361"/>
      <c r="H93" s="361"/>
      <c r="I93" s="361"/>
      <c r="J93" s="361"/>
      <c r="K93" s="361"/>
      <c r="L93" s="363">
        <v>545</v>
      </c>
      <c r="M93" s="361"/>
      <c r="N93" s="361"/>
      <c r="O93" s="361"/>
      <c r="P93" s="361"/>
      <c r="Q93" s="361"/>
      <c r="R93" s="361"/>
      <c r="S93" s="361"/>
      <c r="T93" s="361"/>
      <c r="U93" s="361">
        <v>545</v>
      </c>
      <c r="V93" s="363">
        <v>545</v>
      </c>
    </row>
    <row r="94" spans="1:22" ht="15" customHeight="1" x14ac:dyDescent="0.25">
      <c r="A94" s="359">
        <v>87</v>
      </c>
      <c r="B94" s="360" t="s">
        <v>335</v>
      </c>
      <c r="C94" s="361">
        <v>5800</v>
      </c>
      <c r="D94" s="362">
        <v>5800</v>
      </c>
      <c r="E94" s="361"/>
      <c r="F94" s="361">
        <v>21896</v>
      </c>
      <c r="G94" s="361">
        <v>21896</v>
      </c>
      <c r="H94" s="361">
        <v>19288</v>
      </c>
      <c r="I94" s="361">
        <v>8</v>
      </c>
      <c r="J94" s="361">
        <v>2600</v>
      </c>
      <c r="K94" s="361"/>
      <c r="L94" s="363">
        <v>103803</v>
      </c>
      <c r="M94" s="361">
        <v>6569</v>
      </c>
      <c r="N94" s="361">
        <v>20000</v>
      </c>
      <c r="O94" s="361"/>
      <c r="P94" s="361"/>
      <c r="Q94" s="361"/>
      <c r="R94" s="361"/>
      <c r="S94" s="361"/>
      <c r="T94" s="361"/>
      <c r="U94" s="361">
        <v>77234</v>
      </c>
      <c r="V94" s="363">
        <v>131499</v>
      </c>
    </row>
    <row r="95" spans="1:22" ht="15" customHeight="1" x14ac:dyDescent="0.25">
      <c r="A95" s="359">
        <v>88</v>
      </c>
      <c r="B95" s="360" t="s">
        <v>371</v>
      </c>
      <c r="C95" s="361">
        <v>0</v>
      </c>
      <c r="D95" s="362"/>
      <c r="E95" s="361"/>
      <c r="F95" s="361">
        <v>0</v>
      </c>
      <c r="G95" s="361"/>
      <c r="H95" s="361"/>
      <c r="I95" s="361"/>
      <c r="J95" s="361"/>
      <c r="K95" s="361"/>
      <c r="L95" s="363">
        <v>16381</v>
      </c>
      <c r="M95" s="361"/>
      <c r="N95" s="361"/>
      <c r="O95" s="361"/>
      <c r="P95" s="361"/>
      <c r="Q95" s="361"/>
      <c r="R95" s="361"/>
      <c r="S95" s="361">
        <v>16381</v>
      </c>
      <c r="T95" s="361"/>
      <c r="U95" s="361"/>
      <c r="V95" s="363">
        <v>16381</v>
      </c>
    </row>
    <row r="96" spans="1:22" ht="15" customHeight="1" x14ac:dyDescent="0.25">
      <c r="A96" s="359">
        <v>89</v>
      </c>
      <c r="B96" s="360" t="s">
        <v>372</v>
      </c>
      <c r="C96" s="361">
        <v>0</v>
      </c>
      <c r="D96" s="362"/>
      <c r="E96" s="361"/>
      <c r="F96" s="361">
        <v>0</v>
      </c>
      <c r="G96" s="361"/>
      <c r="H96" s="361"/>
      <c r="I96" s="361"/>
      <c r="J96" s="361"/>
      <c r="K96" s="361"/>
      <c r="L96" s="363">
        <v>4796</v>
      </c>
      <c r="M96" s="361"/>
      <c r="N96" s="361"/>
      <c r="O96" s="361"/>
      <c r="P96" s="361"/>
      <c r="Q96" s="361"/>
      <c r="R96" s="361"/>
      <c r="S96" s="361">
        <v>4796</v>
      </c>
      <c r="T96" s="361"/>
      <c r="U96" s="361"/>
      <c r="V96" s="363">
        <v>4796</v>
      </c>
    </row>
    <row r="97" spans="1:22" ht="15" customHeight="1" x14ac:dyDescent="0.25">
      <c r="A97" s="359">
        <v>90</v>
      </c>
      <c r="B97" s="360" t="s">
        <v>72</v>
      </c>
      <c r="C97" s="361">
        <v>0</v>
      </c>
      <c r="D97" s="362"/>
      <c r="E97" s="361"/>
      <c r="F97" s="361">
        <v>0</v>
      </c>
      <c r="G97" s="361"/>
      <c r="H97" s="361"/>
      <c r="I97" s="361"/>
      <c r="J97" s="361"/>
      <c r="K97" s="361"/>
      <c r="L97" s="363">
        <v>1272</v>
      </c>
      <c r="M97" s="361"/>
      <c r="N97" s="361"/>
      <c r="O97" s="361"/>
      <c r="P97" s="361"/>
      <c r="Q97" s="361"/>
      <c r="R97" s="361"/>
      <c r="S97" s="361"/>
      <c r="T97" s="361"/>
      <c r="U97" s="361">
        <v>1272</v>
      </c>
      <c r="V97" s="363">
        <v>1272</v>
      </c>
    </row>
    <row r="98" spans="1:22" ht="15" customHeight="1" x14ac:dyDescent="0.25">
      <c r="A98" s="359">
        <v>91</v>
      </c>
      <c r="B98" s="360" t="s">
        <v>70</v>
      </c>
      <c r="C98" s="361">
        <v>0</v>
      </c>
      <c r="D98" s="362"/>
      <c r="E98" s="361"/>
      <c r="F98" s="361">
        <v>0</v>
      </c>
      <c r="G98" s="361"/>
      <c r="H98" s="361"/>
      <c r="I98" s="361"/>
      <c r="J98" s="361"/>
      <c r="K98" s="361"/>
      <c r="L98" s="363">
        <v>210</v>
      </c>
      <c r="M98" s="361"/>
      <c r="N98" s="361"/>
      <c r="O98" s="361"/>
      <c r="P98" s="361"/>
      <c r="Q98" s="361"/>
      <c r="R98" s="361"/>
      <c r="S98" s="361"/>
      <c r="T98" s="361"/>
      <c r="U98" s="361">
        <v>210</v>
      </c>
      <c r="V98" s="363">
        <v>210</v>
      </c>
    </row>
    <row r="99" spans="1:22" ht="15" customHeight="1" x14ac:dyDescent="0.25">
      <c r="A99" s="359">
        <v>92</v>
      </c>
      <c r="B99" s="360" t="s">
        <v>387</v>
      </c>
      <c r="C99" s="361">
        <v>0</v>
      </c>
      <c r="D99" s="362"/>
      <c r="E99" s="361"/>
      <c r="F99" s="361">
        <v>0</v>
      </c>
      <c r="G99" s="361"/>
      <c r="H99" s="361"/>
      <c r="I99" s="361"/>
      <c r="J99" s="361"/>
      <c r="K99" s="361"/>
      <c r="L99" s="363">
        <v>6502</v>
      </c>
      <c r="M99" s="361"/>
      <c r="N99" s="361"/>
      <c r="O99" s="361"/>
      <c r="P99" s="361"/>
      <c r="Q99" s="361"/>
      <c r="R99" s="361"/>
      <c r="S99" s="361">
        <v>6502</v>
      </c>
      <c r="T99" s="361"/>
      <c r="U99" s="361"/>
      <c r="V99" s="363">
        <v>6502</v>
      </c>
    </row>
    <row r="100" spans="1:22" ht="21" customHeight="1" x14ac:dyDescent="0.25">
      <c r="A100" s="359">
        <v>93</v>
      </c>
      <c r="B100" s="360" t="s">
        <v>373</v>
      </c>
      <c r="C100" s="361">
        <v>0</v>
      </c>
      <c r="D100" s="362"/>
      <c r="E100" s="361"/>
      <c r="F100" s="361">
        <v>0</v>
      </c>
      <c r="G100" s="361"/>
      <c r="H100" s="361"/>
      <c r="I100" s="361"/>
      <c r="J100" s="361"/>
      <c r="K100" s="361"/>
      <c r="L100" s="363">
        <v>34125</v>
      </c>
      <c r="M100" s="361"/>
      <c r="N100" s="361"/>
      <c r="O100" s="361"/>
      <c r="P100" s="361"/>
      <c r="Q100" s="361"/>
      <c r="R100" s="361"/>
      <c r="S100" s="361">
        <v>34125</v>
      </c>
      <c r="T100" s="361"/>
      <c r="U100" s="361"/>
      <c r="V100" s="363">
        <v>34125</v>
      </c>
    </row>
    <row r="101" spans="1:22" ht="15" customHeight="1" x14ac:dyDescent="0.25">
      <c r="A101" s="359">
        <v>94</v>
      </c>
      <c r="B101" s="360" t="s">
        <v>388</v>
      </c>
      <c r="C101" s="361">
        <v>0</v>
      </c>
      <c r="D101" s="362"/>
      <c r="E101" s="361"/>
      <c r="F101" s="361">
        <v>0</v>
      </c>
      <c r="G101" s="361"/>
      <c r="H101" s="361"/>
      <c r="I101" s="361"/>
      <c r="J101" s="361"/>
      <c r="K101" s="361"/>
      <c r="L101" s="363">
        <v>6421</v>
      </c>
      <c r="M101" s="361"/>
      <c r="N101" s="361"/>
      <c r="O101" s="361"/>
      <c r="P101" s="361"/>
      <c r="Q101" s="361"/>
      <c r="R101" s="361"/>
      <c r="S101" s="361">
        <v>6421</v>
      </c>
      <c r="T101" s="361"/>
      <c r="U101" s="361"/>
      <c r="V101" s="363">
        <v>6421</v>
      </c>
    </row>
    <row r="102" spans="1:22" ht="15" customHeight="1" x14ac:dyDescent="0.25">
      <c r="A102" s="359">
        <v>95</v>
      </c>
      <c r="B102" s="360" t="s">
        <v>389</v>
      </c>
      <c r="C102" s="361">
        <v>0</v>
      </c>
      <c r="D102" s="362"/>
      <c r="E102" s="361"/>
      <c r="F102" s="361">
        <v>0</v>
      </c>
      <c r="G102" s="361"/>
      <c r="H102" s="361"/>
      <c r="I102" s="361"/>
      <c r="J102" s="361"/>
      <c r="K102" s="361"/>
      <c r="L102" s="363">
        <v>4077</v>
      </c>
      <c r="M102" s="361"/>
      <c r="N102" s="361"/>
      <c r="O102" s="361"/>
      <c r="P102" s="361"/>
      <c r="Q102" s="361"/>
      <c r="R102" s="361"/>
      <c r="S102" s="361">
        <v>4077</v>
      </c>
      <c r="T102" s="361"/>
      <c r="U102" s="361"/>
      <c r="V102" s="363">
        <v>4077</v>
      </c>
    </row>
    <row r="103" spans="1:22" ht="15" customHeight="1" x14ac:dyDescent="0.25">
      <c r="A103" s="359">
        <v>96</v>
      </c>
      <c r="B103" s="360" t="s">
        <v>78</v>
      </c>
      <c r="C103" s="361">
        <v>0</v>
      </c>
      <c r="D103" s="362"/>
      <c r="E103" s="361"/>
      <c r="F103" s="361">
        <v>0</v>
      </c>
      <c r="G103" s="361"/>
      <c r="H103" s="361"/>
      <c r="I103" s="361"/>
      <c r="J103" s="361"/>
      <c r="K103" s="361"/>
      <c r="L103" s="363">
        <v>47</v>
      </c>
      <c r="M103" s="361"/>
      <c r="N103" s="361"/>
      <c r="O103" s="361"/>
      <c r="P103" s="361"/>
      <c r="Q103" s="361"/>
      <c r="R103" s="361"/>
      <c r="S103" s="361"/>
      <c r="T103" s="361"/>
      <c r="U103" s="361">
        <v>47</v>
      </c>
      <c r="V103" s="363">
        <v>47</v>
      </c>
    </row>
    <row r="104" spans="1:22" ht="15" customHeight="1" x14ac:dyDescent="0.25">
      <c r="A104" s="359">
        <v>97</v>
      </c>
      <c r="B104" s="360" t="s">
        <v>81</v>
      </c>
      <c r="C104" s="361">
        <v>0</v>
      </c>
      <c r="D104" s="362"/>
      <c r="E104" s="361"/>
      <c r="F104" s="361">
        <v>0</v>
      </c>
      <c r="G104" s="361"/>
      <c r="H104" s="361"/>
      <c r="I104" s="361"/>
      <c r="J104" s="361"/>
      <c r="K104" s="361"/>
      <c r="L104" s="363">
        <v>63554</v>
      </c>
      <c r="M104" s="361"/>
      <c r="N104" s="361"/>
      <c r="O104" s="361"/>
      <c r="P104" s="361"/>
      <c r="Q104" s="361">
        <v>63554</v>
      </c>
      <c r="R104" s="361"/>
      <c r="S104" s="361"/>
      <c r="T104" s="361"/>
      <c r="U104" s="361"/>
      <c r="V104" s="363">
        <v>63554</v>
      </c>
    </row>
    <row r="105" spans="1:22" ht="21" customHeight="1" x14ac:dyDescent="0.25">
      <c r="A105" s="359">
        <v>98</v>
      </c>
      <c r="B105" s="360" t="s">
        <v>83</v>
      </c>
      <c r="C105" s="361">
        <v>14713</v>
      </c>
      <c r="D105" s="362">
        <v>3789</v>
      </c>
      <c r="E105" s="361">
        <v>10924</v>
      </c>
      <c r="F105" s="361">
        <v>14613</v>
      </c>
      <c r="G105" s="361">
        <v>14303</v>
      </c>
      <c r="H105" s="361">
        <v>11915</v>
      </c>
      <c r="I105" s="361">
        <v>18</v>
      </c>
      <c r="J105" s="361">
        <v>2370</v>
      </c>
      <c r="K105" s="361">
        <v>310</v>
      </c>
      <c r="L105" s="363">
        <v>85606</v>
      </c>
      <c r="M105" s="361">
        <v>4291</v>
      </c>
      <c r="N105" s="361">
        <v>4500</v>
      </c>
      <c r="O105" s="361"/>
      <c r="P105" s="361"/>
      <c r="Q105" s="361"/>
      <c r="R105" s="361"/>
      <c r="S105" s="361">
        <v>20602</v>
      </c>
      <c r="T105" s="361"/>
      <c r="U105" s="361">
        <v>56213</v>
      </c>
      <c r="V105" s="363">
        <v>114932</v>
      </c>
    </row>
    <row r="106" spans="1:22" ht="15" customHeight="1" x14ac:dyDescent="0.25">
      <c r="A106" s="359">
        <v>99</v>
      </c>
      <c r="B106" s="360" t="s">
        <v>376</v>
      </c>
      <c r="C106" s="361">
        <v>0</v>
      </c>
      <c r="D106" s="362"/>
      <c r="E106" s="361"/>
      <c r="F106" s="361">
        <v>0</v>
      </c>
      <c r="G106" s="361"/>
      <c r="H106" s="361"/>
      <c r="I106" s="361"/>
      <c r="J106" s="361"/>
      <c r="K106" s="361"/>
      <c r="L106" s="363">
        <v>912</v>
      </c>
      <c r="M106" s="361"/>
      <c r="N106" s="361"/>
      <c r="O106" s="361"/>
      <c r="P106" s="361"/>
      <c r="Q106" s="361"/>
      <c r="R106" s="361"/>
      <c r="S106" s="361">
        <v>912</v>
      </c>
      <c r="T106" s="361"/>
      <c r="U106" s="361"/>
      <c r="V106" s="363">
        <v>912</v>
      </c>
    </row>
    <row r="107" spans="1:22" ht="21" customHeight="1" x14ac:dyDescent="0.25">
      <c r="A107" s="359">
        <v>100</v>
      </c>
      <c r="B107" s="360" t="s">
        <v>375</v>
      </c>
      <c r="C107" s="361">
        <v>0</v>
      </c>
      <c r="D107" s="362"/>
      <c r="E107" s="361"/>
      <c r="F107" s="361">
        <v>0</v>
      </c>
      <c r="G107" s="361"/>
      <c r="H107" s="361"/>
      <c r="I107" s="361"/>
      <c r="J107" s="361"/>
      <c r="K107" s="361"/>
      <c r="L107" s="363">
        <v>3827</v>
      </c>
      <c r="M107" s="361"/>
      <c r="N107" s="361"/>
      <c r="O107" s="361"/>
      <c r="P107" s="361"/>
      <c r="Q107" s="361"/>
      <c r="R107" s="361"/>
      <c r="S107" s="361">
        <v>310</v>
      </c>
      <c r="T107" s="361"/>
      <c r="U107" s="361">
        <v>3517</v>
      </c>
      <c r="V107" s="363">
        <v>3827</v>
      </c>
    </row>
    <row r="108" spans="1:22" ht="21" customHeight="1" x14ac:dyDescent="0.25">
      <c r="A108" s="359">
        <v>101</v>
      </c>
      <c r="B108" s="360" t="s">
        <v>84</v>
      </c>
      <c r="C108" s="361">
        <v>12294</v>
      </c>
      <c r="D108" s="362">
        <v>3011</v>
      </c>
      <c r="E108" s="361">
        <v>9283</v>
      </c>
      <c r="F108" s="361">
        <v>11528</v>
      </c>
      <c r="G108" s="361">
        <v>11368</v>
      </c>
      <c r="H108" s="361">
        <v>8513</v>
      </c>
      <c r="I108" s="361">
        <v>18</v>
      </c>
      <c r="J108" s="361">
        <v>2837</v>
      </c>
      <c r="K108" s="361">
        <v>160</v>
      </c>
      <c r="L108" s="363">
        <v>53704</v>
      </c>
      <c r="M108" s="361">
        <v>3410</v>
      </c>
      <c r="N108" s="361">
        <v>11000</v>
      </c>
      <c r="O108" s="361"/>
      <c r="P108" s="361"/>
      <c r="Q108" s="361"/>
      <c r="R108" s="361"/>
      <c r="S108" s="361">
        <v>951</v>
      </c>
      <c r="T108" s="361"/>
      <c r="U108" s="361">
        <v>38343</v>
      </c>
      <c r="V108" s="363">
        <v>77526</v>
      </c>
    </row>
    <row r="109" spans="1:22" ht="21" customHeight="1" x14ac:dyDescent="0.25">
      <c r="A109" s="359">
        <v>102</v>
      </c>
      <c r="B109" s="360" t="s">
        <v>85</v>
      </c>
      <c r="C109" s="361">
        <v>7413</v>
      </c>
      <c r="D109" s="362">
        <v>1641</v>
      </c>
      <c r="E109" s="361">
        <v>5772</v>
      </c>
      <c r="F109" s="361">
        <v>6295</v>
      </c>
      <c r="G109" s="361">
        <v>6195</v>
      </c>
      <c r="H109" s="361">
        <v>5365</v>
      </c>
      <c r="I109" s="361">
        <v>8</v>
      </c>
      <c r="J109" s="361">
        <v>822</v>
      </c>
      <c r="K109" s="361">
        <v>100</v>
      </c>
      <c r="L109" s="363">
        <v>29552</v>
      </c>
      <c r="M109" s="361">
        <v>1859</v>
      </c>
      <c r="N109" s="361">
        <v>2000</v>
      </c>
      <c r="O109" s="361"/>
      <c r="P109" s="361"/>
      <c r="Q109" s="361"/>
      <c r="R109" s="361"/>
      <c r="S109" s="361">
        <v>1543</v>
      </c>
      <c r="T109" s="361"/>
      <c r="U109" s="361">
        <v>24150</v>
      </c>
      <c r="V109" s="363">
        <v>43260</v>
      </c>
    </row>
    <row r="110" spans="1:22" ht="21" customHeight="1" x14ac:dyDescent="0.25">
      <c r="A110" s="359">
        <v>103</v>
      </c>
      <c r="B110" s="360" t="s">
        <v>86</v>
      </c>
      <c r="C110" s="361">
        <v>8123</v>
      </c>
      <c r="D110" s="362">
        <v>2135</v>
      </c>
      <c r="E110" s="361">
        <v>5988</v>
      </c>
      <c r="F110" s="361">
        <v>8060</v>
      </c>
      <c r="G110" s="361">
        <v>8060</v>
      </c>
      <c r="H110" s="361">
        <v>7180</v>
      </c>
      <c r="I110" s="361">
        <v>4</v>
      </c>
      <c r="J110" s="361">
        <v>876</v>
      </c>
      <c r="K110" s="361">
        <v>0</v>
      </c>
      <c r="L110" s="363">
        <v>62223</v>
      </c>
      <c r="M110" s="361">
        <v>2418</v>
      </c>
      <c r="N110" s="361">
        <v>6500</v>
      </c>
      <c r="O110" s="361"/>
      <c r="P110" s="361"/>
      <c r="Q110" s="361"/>
      <c r="R110" s="361"/>
      <c r="S110" s="361">
        <v>2070</v>
      </c>
      <c r="T110" s="361"/>
      <c r="U110" s="361">
        <v>51235</v>
      </c>
      <c r="V110" s="363">
        <v>78406</v>
      </c>
    </row>
    <row r="111" spans="1:22" ht="21" customHeight="1" x14ac:dyDescent="0.25">
      <c r="A111" s="359">
        <v>104</v>
      </c>
      <c r="B111" s="360" t="s">
        <v>87</v>
      </c>
      <c r="C111" s="361">
        <v>7808</v>
      </c>
      <c r="D111" s="362">
        <v>1975</v>
      </c>
      <c r="E111" s="361">
        <v>5833</v>
      </c>
      <c r="F111" s="361">
        <v>7696</v>
      </c>
      <c r="G111" s="361">
        <v>7456</v>
      </c>
      <c r="H111" s="361">
        <v>6122</v>
      </c>
      <c r="I111" s="361">
        <v>8</v>
      </c>
      <c r="J111" s="361">
        <v>1326</v>
      </c>
      <c r="K111" s="361">
        <v>240</v>
      </c>
      <c r="L111" s="363">
        <v>66371</v>
      </c>
      <c r="M111" s="361">
        <v>2237</v>
      </c>
      <c r="N111" s="361">
        <v>5500</v>
      </c>
      <c r="O111" s="361"/>
      <c r="P111" s="361"/>
      <c r="Q111" s="361"/>
      <c r="R111" s="361"/>
      <c r="S111" s="361">
        <v>12973</v>
      </c>
      <c r="T111" s="361"/>
      <c r="U111" s="361">
        <v>45661</v>
      </c>
      <c r="V111" s="363">
        <v>81875</v>
      </c>
    </row>
    <row r="112" spans="1:22" ht="21" customHeight="1" x14ac:dyDescent="0.25">
      <c r="A112" s="359">
        <v>105</v>
      </c>
      <c r="B112" s="360" t="s">
        <v>88</v>
      </c>
      <c r="C112" s="361">
        <v>6684</v>
      </c>
      <c r="D112" s="362">
        <v>1743</v>
      </c>
      <c r="E112" s="361">
        <v>4941</v>
      </c>
      <c r="F112" s="361">
        <v>6777</v>
      </c>
      <c r="G112" s="361">
        <v>6580</v>
      </c>
      <c r="H112" s="361">
        <v>5139</v>
      </c>
      <c r="I112" s="361">
        <v>10</v>
      </c>
      <c r="J112" s="361">
        <v>1431</v>
      </c>
      <c r="K112" s="361">
        <v>197</v>
      </c>
      <c r="L112" s="363">
        <v>49738</v>
      </c>
      <c r="M112" s="361">
        <v>1974</v>
      </c>
      <c r="N112" s="361">
        <v>1100</v>
      </c>
      <c r="O112" s="361"/>
      <c r="P112" s="361"/>
      <c r="Q112" s="361"/>
      <c r="R112" s="361"/>
      <c r="S112" s="361">
        <v>25590</v>
      </c>
      <c r="T112" s="361"/>
      <c r="U112" s="361">
        <v>21074</v>
      </c>
      <c r="V112" s="363">
        <v>63199</v>
      </c>
    </row>
    <row r="113" spans="1:22" ht="21" customHeight="1" x14ac:dyDescent="0.25">
      <c r="A113" s="359">
        <v>106</v>
      </c>
      <c r="B113" s="360" t="s">
        <v>89</v>
      </c>
      <c r="C113" s="361">
        <v>4199</v>
      </c>
      <c r="D113" s="362">
        <v>1117</v>
      </c>
      <c r="E113" s="361">
        <v>3082</v>
      </c>
      <c r="F113" s="361">
        <v>4295</v>
      </c>
      <c r="G113" s="361">
        <v>4215</v>
      </c>
      <c r="H113" s="361">
        <v>3609</v>
      </c>
      <c r="I113" s="361">
        <v>2</v>
      </c>
      <c r="J113" s="361">
        <v>604</v>
      </c>
      <c r="K113" s="361">
        <v>80</v>
      </c>
      <c r="L113" s="363">
        <v>39774</v>
      </c>
      <c r="M113" s="361">
        <v>1265</v>
      </c>
      <c r="N113" s="361">
        <v>3500</v>
      </c>
      <c r="O113" s="361"/>
      <c r="P113" s="361"/>
      <c r="Q113" s="361"/>
      <c r="R113" s="361"/>
      <c r="S113" s="361">
        <v>8237</v>
      </c>
      <c r="T113" s="361"/>
      <c r="U113" s="361">
        <v>26772</v>
      </c>
      <c r="V113" s="363">
        <v>48268</v>
      </c>
    </row>
    <row r="114" spans="1:22" ht="21" customHeight="1" x14ac:dyDescent="0.25">
      <c r="A114" s="359">
        <v>107</v>
      </c>
      <c r="B114" s="360" t="s">
        <v>191</v>
      </c>
      <c r="C114" s="361">
        <v>5732</v>
      </c>
      <c r="D114" s="362">
        <v>1442</v>
      </c>
      <c r="E114" s="361">
        <v>4290</v>
      </c>
      <c r="F114" s="361">
        <v>5445</v>
      </c>
      <c r="G114" s="361">
        <v>5445</v>
      </c>
      <c r="H114" s="361">
        <v>4756</v>
      </c>
      <c r="I114" s="361">
        <v>4</v>
      </c>
      <c r="J114" s="361">
        <v>685</v>
      </c>
      <c r="K114" s="361">
        <v>0</v>
      </c>
      <c r="L114" s="363">
        <v>22386</v>
      </c>
      <c r="M114" s="361">
        <v>1634</v>
      </c>
      <c r="N114" s="361">
        <v>3500</v>
      </c>
      <c r="O114" s="361"/>
      <c r="P114" s="361"/>
      <c r="Q114" s="361"/>
      <c r="R114" s="361"/>
      <c r="S114" s="361">
        <v>6787</v>
      </c>
      <c r="T114" s="361"/>
      <c r="U114" s="361">
        <v>10466</v>
      </c>
      <c r="V114" s="363">
        <v>33564</v>
      </c>
    </row>
    <row r="115" spans="1:22" ht="21" customHeight="1" x14ac:dyDescent="0.25">
      <c r="A115" s="359">
        <v>108</v>
      </c>
      <c r="B115" s="360" t="s">
        <v>91</v>
      </c>
      <c r="C115" s="361">
        <v>8093</v>
      </c>
      <c r="D115" s="362">
        <v>1980</v>
      </c>
      <c r="E115" s="361">
        <v>6113</v>
      </c>
      <c r="F115" s="361">
        <v>7600</v>
      </c>
      <c r="G115" s="361">
        <v>7475</v>
      </c>
      <c r="H115" s="361">
        <v>6238</v>
      </c>
      <c r="I115" s="361">
        <v>16</v>
      </c>
      <c r="J115" s="361">
        <v>1221</v>
      </c>
      <c r="K115" s="361">
        <v>125</v>
      </c>
      <c r="L115" s="363">
        <v>49612</v>
      </c>
      <c r="M115" s="361">
        <v>2243</v>
      </c>
      <c r="N115" s="361">
        <v>3500</v>
      </c>
      <c r="O115" s="361"/>
      <c r="P115" s="361"/>
      <c r="Q115" s="361"/>
      <c r="R115" s="361"/>
      <c r="S115" s="361">
        <v>19414</v>
      </c>
      <c r="T115" s="361"/>
      <c r="U115" s="361">
        <v>24455</v>
      </c>
      <c r="V115" s="363">
        <v>65305</v>
      </c>
    </row>
    <row r="116" spans="1:22" ht="21" customHeight="1" x14ac:dyDescent="0.25">
      <c r="A116" s="359">
        <v>109</v>
      </c>
      <c r="B116" s="360" t="s">
        <v>92</v>
      </c>
      <c r="C116" s="361">
        <v>8642</v>
      </c>
      <c r="D116" s="362">
        <v>2062</v>
      </c>
      <c r="E116" s="361">
        <v>6580</v>
      </c>
      <c r="F116" s="361">
        <v>7785</v>
      </c>
      <c r="G116" s="361">
        <v>7785</v>
      </c>
      <c r="H116" s="361">
        <v>6680</v>
      </c>
      <c r="I116" s="361">
        <v>6</v>
      </c>
      <c r="J116" s="361">
        <v>1099</v>
      </c>
      <c r="K116" s="361">
        <v>0</v>
      </c>
      <c r="L116" s="363">
        <v>31068</v>
      </c>
      <c r="M116" s="361">
        <v>2336</v>
      </c>
      <c r="N116" s="361">
        <v>5500</v>
      </c>
      <c r="O116" s="361"/>
      <c r="P116" s="361"/>
      <c r="Q116" s="361"/>
      <c r="R116" s="361"/>
      <c r="S116" s="361">
        <v>9506</v>
      </c>
      <c r="T116" s="361"/>
      <c r="U116" s="361">
        <v>13726</v>
      </c>
      <c r="V116" s="363">
        <v>47495</v>
      </c>
    </row>
    <row r="117" spans="1:22" ht="21.75" customHeight="1" x14ac:dyDescent="0.25">
      <c r="A117" s="359">
        <v>110</v>
      </c>
      <c r="B117" s="360" t="s">
        <v>93</v>
      </c>
      <c r="C117" s="361">
        <v>12187</v>
      </c>
      <c r="D117" s="362">
        <v>2510</v>
      </c>
      <c r="E117" s="361">
        <v>9677</v>
      </c>
      <c r="F117" s="361">
        <v>9724</v>
      </c>
      <c r="G117" s="361">
        <v>9475</v>
      </c>
      <c r="H117" s="361">
        <v>8185</v>
      </c>
      <c r="I117" s="361">
        <v>6</v>
      </c>
      <c r="J117" s="361">
        <v>1284</v>
      </c>
      <c r="K117" s="361">
        <v>249</v>
      </c>
      <c r="L117" s="363">
        <v>52786</v>
      </c>
      <c r="M117" s="361">
        <v>2843</v>
      </c>
      <c r="N117" s="361">
        <v>2500</v>
      </c>
      <c r="O117" s="361"/>
      <c r="P117" s="361"/>
      <c r="Q117" s="361"/>
      <c r="R117" s="361"/>
      <c r="S117" s="361">
        <v>5050</v>
      </c>
      <c r="T117" s="361"/>
      <c r="U117" s="361">
        <v>42393</v>
      </c>
      <c r="V117" s="363">
        <v>74697</v>
      </c>
    </row>
    <row r="118" spans="1:22" ht="20.25" customHeight="1" x14ac:dyDescent="0.25">
      <c r="A118" s="359">
        <v>111</v>
      </c>
      <c r="B118" s="360" t="s">
        <v>94</v>
      </c>
      <c r="C118" s="361">
        <v>6562</v>
      </c>
      <c r="D118" s="362">
        <v>1629</v>
      </c>
      <c r="E118" s="361">
        <v>4933</v>
      </c>
      <c r="F118" s="361">
        <v>6274</v>
      </c>
      <c r="G118" s="361">
        <v>6151</v>
      </c>
      <c r="H118" s="361">
        <v>5147</v>
      </c>
      <c r="I118" s="361">
        <v>10</v>
      </c>
      <c r="J118" s="361">
        <v>994</v>
      </c>
      <c r="K118" s="361">
        <v>123</v>
      </c>
      <c r="L118" s="363">
        <v>33180</v>
      </c>
      <c r="M118" s="361">
        <v>1845</v>
      </c>
      <c r="N118" s="361">
        <v>2500</v>
      </c>
      <c r="O118" s="361"/>
      <c r="P118" s="361"/>
      <c r="Q118" s="361"/>
      <c r="R118" s="361">
        <v>650</v>
      </c>
      <c r="S118" s="361">
        <v>133</v>
      </c>
      <c r="T118" s="361"/>
      <c r="U118" s="361">
        <v>28052</v>
      </c>
      <c r="V118" s="363">
        <v>46016</v>
      </c>
    </row>
    <row r="119" spans="1:22" ht="21" customHeight="1" x14ac:dyDescent="0.25">
      <c r="A119" s="359">
        <v>112</v>
      </c>
      <c r="B119" s="360" t="s">
        <v>95</v>
      </c>
      <c r="C119" s="361">
        <v>6551</v>
      </c>
      <c r="D119" s="362">
        <v>1615</v>
      </c>
      <c r="E119" s="361">
        <v>4936</v>
      </c>
      <c r="F119" s="361">
        <v>6235</v>
      </c>
      <c r="G119" s="361">
        <v>6095</v>
      </c>
      <c r="H119" s="361">
        <v>4601</v>
      </c>
      <c r="I119" s="361">
        <v>12</v>
      </c>
      <c r="J119" s="361">
        <v>1482</v>
      </c>
      <c r="K119" s="361">
        <v>140</v>
      </c>
      <c r="L119" s="363">
        <v>21125</v>
      </c>
      <c r="M119" s="361">
        <v>1829</v>
      </c>
      <c r="N119" s="361">
        <v>3000</v>
      </c>
      <c r="O119" s="361"/>
      <c r="P119" s="361"/>
      <c r="Q119" s="361"/>
      <c r="R119" s="361"/>
      <c r="S119" s="361">
        <v>1013</v>
      </c>
      <c r="T119" s="361"/>
      <c r="U119" s="361">
        <v>15283</v>
      </c>
      <c r="V119" s="363">
        <v>33911</v>
      </c>
    </row>
    <row r="120" spans="1:22" ht="21" customHeight="1" x14ac:dyDescent="0.25">
      <c r="A120" s="359">
        <v>113</v>
      </c>
      <c r="B120" s="360" t="s">
        <v>96</v>
      </c>
      <c r="C120" s="361">
        <v>4948</v>
      </c>
      <c r="D120" s="362">
        <v>1363</v>
      </c>
      <c r="E120" s="361">
        <v>3585</v>
      </c>
      <c r="F120" s="361">
        <v>5146</v>
      </c>
      <c r="G120" s="361">
        <v>5146</v>
      </c>
      <c r="H120" s="361">
        <v>3966</v>
      </c>
      <c r="I120" s="361"/>
      <c r="J120" s="361">
        <v>1180</v>
      </c>
      <c r="K120" s="361">
        <v>0</v>
      </c>
      <c r="L120" s="363">
        <v>26597</v>
      </c>
      <c r="M120" s="361">
        <v>1544</v>
      </c>
      <c r="N120" s="361">
        <v>2500</v>
      </c>
      <c r="O120" s="361"/>
      <c r="P120" s="361"/>
      <c r="Q120" s="361"/>
      <c r="R120" s="361"/>
      <c r="S120" s="361">
        <v>4837</v>
      </c>
      <c r="T120" s="361"/>
      <c r="U120" s="361">
        <v>17716</v>
      </c>
      <c r="V120" s="363">
        <v>36691</v>
      </c>
    </row>
    <row r="121" spans="1:22" ht="21" customHeight="1" x14ac:dyDescent="0.25">
      <c r="A121" s="359">
        <v>114</v>
      </c>
      <c r="B121" s="360" t="s">
        <v>97</v>
      </c>
      <c r="C121" s="361">
        <v>6242</v>
      </c>
      <c r="D121" s="362">
        <v>1599</v>
      </c>
      <c r="E121" s="361">
        <v>4643</v>
      </c>
      <c r="F121" s="361">
        <v>6237</v>
      </c>
      <c r="G121" s="361">
        <v>6037</v>
      </c>
      <c r="H121" s="361">
        <v>4652</v>
      </c>
      <c r="I121" s="361">
        <v>2</v>
      </c>
      <c r="J121" s="361">
        <v>1383</v>
      </c>
      <c r="K121" s="361">
        <v>200</v>
      </c>
      <c r="L121" s="363">
        <v>44945</v>
      </c>
      <c r="M121" s="361">
        <v>1811</v>
      </c>
      <c r="N121" s="361">
        <v>1200</v>
      </c>
      <c r="O121" s="361"/>
      <c r="P121" s="361"/>
      <c r="Q121" s="361"/>
      <c r="R121" s="361"/>
      <c r="S121" s="361">
        <v>1125</v>
      </c>
      <c r="T121" s="361"/>
      <c r="U121" s="361">
        <v>40809</v>
      </c>
      <c r="V121" s="363">
        <v>57424</v>
      </c>
    </row>
    <row r="122" spans="1:22" ht="21" customHeight="1" x14ac:dyDescent="0.25">
      <c r="A122" s="359">
        <v>115</v>
      </c>
      <c r="B122" s="360" t="s">
        <v>109</v>
      </c>
      <c r="C122" s="361">
        <v>10623</v>
      </c>
      <c r="D122" s="362">
        <v>2453</v>
      </c>
      <c r="E122" s="361">
        <v>8170</v>
      </c>
      <c r="F122" s="361">
        <v>9439</v>
      </c>
      <c r="G122" s="361">
        <v>9259</v>
      </c>
      <c r="H122" s="361">
        <v>7456</v>
      </c>
      <c r="I122" s="361">
        <v>14</v>
      </c>
      <c r="J122" s="361">
        <v>1789</v>
      </c>
      <c r="K122" s="361">
        <v>180</v>
      </c>
      <c r="L122" s="363">
        <v>56766</v>
      </c>
      <c r="M122" s="361">
        <v>2778</v>
      </c>
      <c r="N122" s="361">
        <v>10000</v>
      </c>
      <c r="O122" s="361"/>
      <c r="P122" s="361"/>
      <c r="Q122" s="361"/>
      <c r="R122" s="361"/>
      <c r="S122" s="361">
        <v>6073</v>
      </c>
      <c r="T122" s="361"/>
      <c r="U122" s="361">
        <v>37915</v>
      </c>
      <c r="V122" s="363">
        <v>76828</v>
      </c>
    </row>
    <row r="123" spans="1:22" ht="15" customHeight="1" x14ac:dyDescent="0.25">
      <c r="A123" s="359">
        <v>116</v>
      </c>
      <c r="B123" s="360" t="s">
        <v>384</v>
      </c>
      <c r="C123" s="361">
        <v>0</v>
      </c>
      <c r="D123" s="362"/>
      <c r="E123" s="361"/>
      <c r="F123" s="361">
        <v>0</v>
      </c>
      <c r="G123" s="361"/>
      <c r="H123" s="361"/>
      <c r="I123" s="361"/>
      <c r="J123" s="361"/>
      <c r="K123" s="361"/>
      <c r="L123" s="363">
        <v>1654</v>
      </c>
      <c r="M123" s="361"/>
      <c r="N123" s="361"/>
      <c r="O123" s="361"/>
      <c r="P123" s="361"/>
      <c r="Q123" s="361"/>
      <c r="R123" s="361"/>
      <c r="S123" s="361">
        <v>1654</v>
      </c>
      <c r="T123" s="361"/>
      <c r="U123" s="361"/>
      <c r="V123" s="363">
        <v>1654</v>
      </c>
    </row>
    <row r="124" spans="1:22" ht="21" customHeight="1" x14ac:dyDescent="0.25">
      <c r="A124" s="359">
        <v>117</v>
      </c>
      <c r="B124" s="360" t="s">
        <v>98</v>
      </c>
      <c r="C124" s="361">
        <v>4645</v>
      </c>
      <c r="D124" s="362">
        <v>1237</v>
      </c>
      <c r="E124" s="361">
        <v>3408</v>
      </c>
      <c r="F124" s="361">
        <v>4780</v>
      </c>
      <c r="G124" s="361">
        <v>4670</v>
      </c>
      <c r="H124" s="361">
        <v>3846</v>
      </c>
      <c r="I124" s="361">
        <v>4</v>
      </c>
      <c r="J124" s="361">
        <v>820</v>
      </c>
      <c r="K124" s="361">
        <v>110</v>
      </c>
      <c r="L124" s="363">
        <v>29581</v>
      </c>
      <c r="M124" s="361">
        <v>1401</v>
      </c>
      <c r="N124" s="361">
        <v>1200</v>
      </c>
      <c r="O124" s="361"/>
      <c r="P124" s="361"/>
      <c r="Q124" s="361"/>
      <c r="R124" s="361"/>
      <c r="S124" s="361">
        <v>2578</v>
      </c>
      <c r="T124" s="361"/>
      <c r="U124" s="361">
        <v>24402</v>
      </c>
      <c r="V124" s="363">
        <v>39006</v>
      </c>
    </row>
    <row r="125" spans="1:22" ht="21" customHeight="1" x14ac:dyDescent="0.25">
      <c r="A125" s="359">
        <v>118</v>
      </c>
      <c r="B125" s="360" t="s">
        <v>208</v>
      </c>
      <c r="C125" s="361">
        <v>4943</v>
      </c>
      <c r="D125" s="362">
        <v>1379</v>
      </c>
      <c r="E125" s="361">
        <v>3564</v>
      </c>
      <c r="F125" s="361">
        <v>5375</v>
      </c>
      <c r="G125" s="361">
        <v>5205</v>
      </c>
      <c r="H125" s="361">
        <v>4262</v>
      </c>
      <c r="I125" s="361"/>
      <c r="J125" s="361">
        <v>943</v>
      </c>
      <c r="K125" s="361">
        <v>170</v>
      </c>
      <c r="L125" s="363">
        <v>36021</v>
      </c>
      <c r="M125" s="361">
        <v>1562</v>
      </c>
      <c r="N125" s="361">
        <v>5000</v>
      </c>
      <c r="O125" s="361"/>
      <c r="P125" s="361"/>
      <c r="Q125" s="361"/>
      <c r="R125" s="361"/>
      <c r="S125" s="361">
        <v>12562</v>
      </c>
      <c r="T125" s="361"/>
      <c r="U125" s="361">
        <v>16897</v>
      </c>
      <c r="V125" s="363">
        <v>46339</v>
      </c>
    </row>
    <row r="126" spans="1:22" ht="21" customHeight="1" x14ac:dyDescent="0.25">
      <c r="A126" s="359">
        <v>119</v>
      </c>
      <c r="B126" s="360" t="s">
        <v>100</v>
      </c>
      <c r="C126" s="361">
        <v>4960</v>
      </c>
      <c r="D126" s="362">
        <v>1313</v>
      </c>
      <c r="E126" s="361">
        <v>3647</v>
      </c>
      <c r="F126" s="361">
        <v>5054</v>
      </c>
      <c r="G126" s="361">
        <v>4958</v>
      </c>
      <c r="H126" s="361">
        <v>4014</v>
      </c>
      <c r="I126" s="361">
        <v>8</v>
      </c>
      <c r="J126" s="361">
        <v>936</v>
      </c>
      <c r="K126" s="361">
        <v>96</v>
      </c>
      <c r="L126" s="363">
        <v>45327</v>
      </c>
      <c r="M126" s="361">
        <v>1487</v>
      </c>
      <c r="N126" s="361">
        <v>2000</v>
      </c>
      <c r="O126" s="361"/>
      <c r="P126" s="361"/>
      <c r="Q126" s="361"/>
      <c r="R126" s="361"/>
      <c r="S126" s="361">
        <v>977</v>
      </c>
      <c r="T126" s="361"/>
      <c r="U126" s="361">
        <v>40863</v>
      </c>
      <c r="V126" s="363">
        <v>55341</v>
      </c>
    </row>
    <row r="127" spans="1:22" ht="21" customHeight="1" x14ac:dyDescent="0.25">
      <c r="A127" s="359">
        <v>120</v>
      </c>
      <c r="B127" s="360" t="s">
        <v>101</v>
      </c>
      <c r="C127" s="361">
        <v>4168</v>
      </c>
      <c r="D127" s="362">
        <v>1067</v>
      </c>
      <c r="E127" s="361">
        <v>3101</v>
      </c>
      <c r="F127" s="361">
        <v>4146</v>
      </c>
      <c r="G127" s="361">
        <v>4028</v>
      </c>
      <c r="H127" s="361">
        <v>3709</v>
      </c>
      <c r="I127" s="361">
        <v>12</v>
      </c>
      <c r="J127" s="361">
        <v>307</v>
      </c>
      <c r="K127" s="361">
        <v>118</v>
      </c>
      <c r="L127" s="363">
        <v>33392</v>
      </c>
      <c r="M127" s="361">
        <v>1208</v>
      </c>
      <c r="N127" s="361">
        <v>3500</v>
      </c>
      <c r="O127" s="361"/>
      <c r="P127" s="361"/>
      <c r="Q127" s="361"/>
      <c r="R127" s="361"/>
      <c r="S127" s="361">
        <v>7177</v>
      </c>
      <c r="T127" s="361"/>
      <c r="U127" s="361">
        <v>21507</v>
      </c>
      <c r="V127" s="363">
        <v>41706</v>
      </c>
    </row>
    <row r="128" spans="1:22" ht="18" customHeight="1" x14ac:dyDescent="0.25">
      <c r="A128" s="359">
        <v>121</v>
      </c>
      <c r="B128" s="360" t="s">
        <v>377</v>
      </c>
      <c r="C128" s="361">
        <v>9967</v>
      </c>
      <c r="D128" s="362">
        <v>1893</v>
      </c>
      <c r="E128" s="361">
        <v>8074</v>
      </c>
      <c r="F128" s="361">
        <v>7318</v>
      </c>
      <c r="G128" s="361">
        <v>7148</v>
      </c>
      <c r="H128" s="361">
        <v>6201</v>
      </c>
      <c r="I128" s="361">
        <v>6</v>
      </c>
      <c r="J128" s="361">
        <v>941</v>
      </c>
      <c r="K128" s="361">
        <v>170</v>
      </c>
      <c r="L128" s="363">
        <v>38669</v>
      </c>
      <c r="M128" s="361">
        <v>2144</v>
      </c>
      <c r="N128" s="361">
        <v>12000</v>
      </c>
      <c r="O128" s="361"/>
      <c r="P128" s="361"/>
      <c r="Q128" s="361"/>
      <c r="R128" s="361"/>
      <c r="S128" s="361">
        <v>6774</v>
      </c>
      <c r="T128" s="361"/>
      <c r="U128" s="361">
        <v>17751</v>
      </c>
      <c r="V128" s="363">
        <v>55954</v>
      </c>
    </row>
    <row r="129" spans="1:22" ht="21.75" customHeight="1" x14ac:dyDescent="0.25">
      <c r="A129" s="359">
        <v>122</v>
      </c>
      <c r="B129" s="360" t="s">
        <v>103</v>
      </c>
      <c r="C129" s="361">
        <v>1000</v>
      </c>
      <c r="D129" s="362">
        <v>1000</v>
      </c>
      <c r="E129" s="361"/>
      <c r="F129" s="361">
        <v>3775</v>
      </c>
      <c r="G129" s="361">
        <v>3775</v>
      </c>
      <c r="H129" s="361">
        <v>3084</v>
      </c>
      <c r="I129" s="361">
        <v>8</v>
      </c>
      <c r="J129" s="361">
        <v>683</v>
      </c>
      <c r="K129" s="361"/>
      <c r="L129" s="363">
        <v>49934</v>
      </c>
      <c r="M129" s="361">
        <v>1133</v>
      </c>
      <c r="N129" s="361">
        <v>1200</v>
      </c>
      <c r="O129" s="361"/>
      <c r="P129" s="361"/>
      <c r="Q129" s="361"/>
      <c r="R129" s="361"/>
      <c r="S129" s="361">
        <v>3949</v>
      </c>
      <c r="T129" s="361"/>
      <c r="U129" s="361">
        <v>43652</v>
      </c>
      <c r="V129" s="363">
        <v>54709</v>
      </c>
    </row>
    <row r="130" spans="1:22" ht="21" customHeight="1" x14ac:dyDescent="0.25">
      <c r="A130" s="359">
        <v>123</v>
      </c>
      <c r="B130" s="360" t="s">
        <v>104</v>
      </c>
      <c r="C130" s="361">
        <v>7749</v>
      </c>
      <c r="D130" s="362">
        <v>2147</v>
      </c>
      <c r="E130" s="361">
        <v>5602</v>
      </c>
      <c r="F130" s="361">
        <v>8201</v>
      </c>
      <c r="G130" s="361">
        <v>8106</v>
      </c>
      <c r="H130" s="361">
        <v>6567</v>
      </c>
      <c r="I130" s="361">
        <v>18</v>
      </c>
      <c r="J130" s="361">
        <v>1521</v>
      </c>
      <c r="K130" s="361">
        <v>95</v>
      </c>
      <c r="L130" s="363">
        <v>52438</v>
      </c>
      <c r="M130" s="361">
        <v>2432</v>
      </c>
      <c r="N130" s="361">
        <v>2000</v>
      </c>
      <c r="O130" s="361"/>
      <c r="P130" s="361"/>
      <c r="Q130" s="361"/>
      <c r="R130" s="361"/>
      <c r="S130" s="361">
        <v>506</v>
      </c>
      <c r="T130" s="361"/>
      <c r="U130" s="361">
        <v>47500</v>
      </c>
      <c r="V130" s="363">
        <v>68388</v>
      </c>
    </row>
    <row r="131" spans="1:22" ht="15" customHeight="1" x14ac:dyDescent="0.25">
      <c r="A131" s="359">
        <v>124</v>
      </c>
      <c r="B131" s="360" t="s">
        <v>105</v>
      </c>
      <c r="C131" s="361">
        <v>2614</v>
      </c>
      <c r="D131" s="362">
        <v>2614</v>
      </c>
      <c r="E131" s="361"/>
      <c r="F131" s="361">
        <v>9870</v>
      </c>
      <c r="G131" s="361">
        <v>9870</v>
      </c>
      <c r="H131" s="361">
        <v>8390</v>
      </c>
      <c r="I131" s="361">
        <v>20</v>
      </c>
      <c r="J131" s="361">
        <v>1460</v>
      </c>
      <c r="K131" s="361"/>
      <c r="L131" s="363">
        <v>36697</v>
      </c>
      <c r="M131" s="361">
        <v>2961</v>
      </c>
      <c r="N131" s="361">
        <v>3000</v>
      </c>
      <c r="O131" s="361"/>
      <c r="P131" s="361"/>
      <c r="Q131" s="361"/>
      <c r="R131" s="361">
        <v>2000</v>
      </c>
      <c r="S131" s="361">
        <v>139</v>
      </c>
      <c r="T131" s="361"/>
      <c r="U131" s="361">
        <v>28597</v>
      </c>
      <c r="V131" s="363">
        <v>49181</v>
      </c>
    </row>
    <row r="132" spans="1:22" ht="15" customHeight="1" x14ac:dyDescent="0.25">
      <c r="A132" s="359">
        <v>125</v>
      </c>
      <c r="B132" s="360" t="s">
        <v>378</v>
      </c>
      <c r="C132" s="361">
        <v>2938</v>
      </c>
      <c r="D132" s="362">
        <v>735</v>
      </c>
      <c r="E132" s="361">
        <v>2203</v>
      </c>
      <c r="F132" s="361">
        <v>2777</v>
      </c>
      <c r="G132" s="361">
        <v>2777</v>
      </c>
      <c r="H132" s="361">
        <v>2303</v>
      </c>
      <c r="I132" s="361">
        <v>6</v>
      </c>
      <c r="J132" s="361">
        <v>468</v>
      </c>
      <c r="K132" s="361"/>
      <c r="L132" s="363">
        <v>27795</v>
      </c>
      <c r="M132" s="361">
        <v>833</v>
      </c>
      <c r="N132" s="361">
        <v>2000</v>
      </c>
      <c r="O132" s="361"/>
      <c r="P132" s="361"/>
      <c r="Q132" s="361"/>
      <c r="R132" s="361"/>
      <c r="S132" s="361">
        <v>2004</v>
      </c>
      <c r="T132" s="361"/>
      <c r="U132" s="361">
        <v>22958</v>
      </c>
      <c r="V132" s="363">
        <v>33510</v>
      </c>
    </row>
    <row r="133" spans="1:22" ht="15" customHeight="1" x14ac:dyDescent="0.25">
      <c r="A133" s="359">
        <v>126</v>
      </c>
      <c r="B133" s="360" t="s">
        <v>379</v>
      </c>
      <c r="C133" s="361">
        <v>3069</v>
      </c>
      <c r="D133" s="362">
        <v>739</v>
      </c>
      <c r="E133" s="361">
        <v>2330</v>
      </c>
      <c r="F133" s="361">
        <v>2789</v>
      </c>
      <c r="G133" s="361">
        <v>2789</v>
      </c>
      <c r="H133" s="361">
        <v>2056</v>
      </c>
      <c r="I133" s="361">
        <v>8</v>
      </c>
      <c r="J133" s="361">
        <v>725</v>
      </c>
      <c r="K133" s="361"/>
      <c r="L133" s="363">
        <v>28040</v>
      </c>
      <c r="M133" s="361">
        <v>837</v>
      </c>
      <c r="N133" s="361">
        <v>4000</v>
      </c>
      <c r="O133" s="361"/>
      <c r="P133" s="361"/>
      <c r="Q133" s="361"/>
      <c r="R133" s="361"/>
      <c r="S133" s="361">
        <v>4075</v>
      </c>
      <c r="T133" s="361"/>
      <c r="U133" s="361">
        <v>19128</v>
      </c>
      <c r="V133" s="363">
        <v>33898</v>
      </c>
    </row>
    <row r="134" spans="1:22" ht="15" customHeight="1" x14ac:dyDescent="0.25">
      <c r="A134" s="359">
        <v>127</v>
      </c>
      <c r="B134" s="360" t="s">
        <v>380</v>
      </c>
      <c r="C134" s="361">
        <v>8515</v>
      </c>
      <c r="D134" s="362"/>
      <c r="E134" s="361">
        <v>8515</v>
      </c>
      <c r="F134" s="361">
        <v>320</v>
      </c>
      <c r="G134" s="361"/>
      <c r="H134" s="361"/>
      <c r="I134" s="361"/>
      <c r="J134" s="361"/>
      <c r="K134" s="361">
        <v>320</v>
      </c>
      <c r="L134" s="363">
        <v>29247</v>
      </c>
      <c r="M134" s="361"/>
      <c r="N134" s="361">
        <v>1500</v>
      </c>
      <c r="O134" s="361"/>
      <c r="P134" s="361"/>
      <c r="Q134" s="361"/>
      <c r="R134" s="361"/>
      <c r="S134" s="361">
        <v>4009</v>
      </c>
      <c r="T134" s="361"/>
      <c r="U134" s="361">
        <v>23738</v>
      </c>
      <c r="V134" s="363">
        <v>38082</v>
      </c>
    </row>
    <row r="135" spans="1:22" ht="15" customHeight="1" x14ac:dyDescent="0.25">
      <c r="A135" s="359">
        <v>128</v>
      </c>
      <c r="B135" s="360" t="s">
        <v>381</v>
      </c>
      <c r="C135" s="361">
        <v>0</v>
      </c>
      <c r="D135" s="362"/>
      <c r="E135" s="361"/>
      <c r="F135" s="361">
        <v>0</v>
      </c>
      <c r="G135" s="361"/>
      <c r="H135" s="361"/>
      <c r="I135" s="361"/>
      <c r="J135" s="361"/>
      <c r="K135" s="361"/>
      <c r="L135" s="363">
        <v>7092</v>
      </c>
      <c r="M135" s="361"/>
      <c r="N135" s="361"/>
      <c r="O135" s="361"/>
      <c r="P135" s="361"/>
      <c r="Q135" s="361"/>
      <c r="R135" s="361"/>
      <c r="S135" s="361">
        <v>7092</v>
      </c>
      <c r="T135" s="361"/>
      <c r="U135" s="361"/>
      <c r="V135" s="363">
        <v>7092</v>
      </c>
    </row>
    <row r="136" spans="1:22" ht="15" customHeight="1" x14ac:dyDescent="0.25">
      <c r="A136" s="359">
        <v>129</v>
      </c>
      <c r="B136" s="360" t="s">
        <v>382</v>
      </c>
      <c r="C136" s="361">
        <v>0</v>
      </c>
      <c r="D136" s="362"/>
      <c r="E136" s="361"/>
      <c r="F136" s="361">
        <v>0</v>
      </c>
      <c r="G136" s="361"/>
      <c r="H136" s="361"/>
      <c r="I136" s="361"/>
      <c r="J136" s="361"/>
      <c r="K136" s="361"/>
      <c r="L136" s="363">
        <v>4766</v>
      </c>
      <c r="M136" s="361"/>
      <c r="N136" s="361"/>
      <c r="O136" s="361"/>
      <c r="P136" s="361"/>
      <c r="Q136" s="361"/>
      <c r="R136" s="361"/>
      <c r="S136" s="361">
        <v>4766</v>
      </c>
      <c r="T136" s="361"/>
      <c r="U136" s="361"/>
      <c r="V136" s="363">
        <v>4766</v>
      </c>
    </row>
    <row r="137" spans="1:22" ht="21" customHeight="1" x14ac:dyDescent="0.25">
      <c r="A137" s="359">
        <v>130</v>
      </c>
      <c r="B137" s="360" t="s">
        <v>110</v>
      </c>
      <c r="C137" s="361">
        <v>19116</v>
      </c>
      <c r="D137" s="362">
        <v>4924</v>
      </c>
      <c r="E137" s="361">
        <v>14192</v>
      </c>
      <c r="F137" s="361">
        <v>19244</v>
      </c>
      <c r="G137" s="361">
        <v>18588</v>
      </c>
      <c r="H137" s="361">
        <v>14427</v>
      </c>
      <c r="I137" s="361">
        <v>8</v>
      </c>
      <c r="J137" s="361">
        <v>4153</v>
      </c>
      <c r="K137" s="361">
        <v>656</v>
      </c>
      <c r="L137" s="363">
        <v>109738</v>
      </c>
      <c r="M137" s="361">
        <v>5576</v>
      </c>
      <c r="N137" s="361">
        <v>5000</v>
      </c>
      <c r="O137" s="361"/>
      <c r="P137" s="361"/>
      <c r="Q137" s="361"/>
      <c r="R137" s="361"/>
      <c r="S137" s="361">
        <v>13307</v>
      </c>
      <c r="T137" s="361"/>
      <c r="U137" s="361">
        <v>85855</v>
      </c>
      <c r="V137" s="363">
        <v>148098</v>
      </c>
    </row>
    <row r="138" spans="1:22" ht="21" customHeight="1" x14ac:dyDescent="0.25">
      <c r="A138" s="359">
        <v>131</v>
      </c>
      <c r="B138" s="360" t="s">
        <v>111</v>
      </c>
      <c r="C138" s="361">
        <v>20765</v>
      </c>
      <c r="D138" s="362">
        <v>4507</v>
      </c>
      <c r="E138" s="361">
        <v>16258</v>
      </c>
      <c r="F138" s="361">
        <v>17264</v>
      </c>
      <c r="G138" s="361">
        <v>17014</v>
      </c>
      <c r="H138" s="361">
        <v>13594</v>
      </c>
      <c r="I138" s="361">
        <v>16</v>
      </c>
      <c r="J138" s="361">
        <v>3404</v>
      </c>
      <c r="K138" s="361">
        <v>250</v>
      </c>
      <c r="L138" s="363">
        <v>98432</v>
      </c>
      <c r="M138" s="361">
        <v>5104</v>
      </c>
      <c r="N138" s="361">
        <v>4000</v>
      </c>
      <c r="O138" s="361"/>
      <c r="P138" s="361"/>
      <c r="Q138" s="361"/>
      <c r="R138" s="361"/>
      <c r="S138" s="361">
        <v>14738</v>
      </c>
      <c r="T138" s="361"/>
      <c r="U138" s="361">
        <v>74590</v>
      </c>
      <c r="V138" s="363">
        <v>136461</v>
      </c>
    </row>
    <row r="139" spans="1:22" ht="21" customHeight="1" x14ac:dyDescent="0.25">
      <c r="A139" s="359">
        <v>132</v>
      </c>
      <c r="B139" s="360" t="s">
        <v>383</v>
      </c>
      <c r="C139" s="361">
        <v>0</v>
      </c>
      <c r="D139" s="362"/>
      <c r="E139" s="361"/>
      <c r="F139" s="361">
        <v>0</v>
      </c>
      <c r="G139" s="361"/>
      <c r="H139" s="361"/>
      <c r="I139" s="361"/>
      <c r="J139" s="361"/>
      <c r="K139" s="361"/>
      <c r="L139" s="363">
        <v>134</v>
      </c>
      <c r="M139" s="361"/>
      <c r="N139" s="361"/>
      <c r="O139" s="361"/>
      <c r="P139" s="361"/>
      <c r="Q139" s="361"/>
      <c r="R139" s="361"/>
      <c r="S139" s="361">
        <v>134</v>
      </c>
      <c r="T139" s="361"/>
      <c r="U139" s="361"/>
      <c r="V139" s="363">
        <v>134</v>
      </c>
    </row>
    <row r="140" spans="1:22" ht="15" customHeight="1" x14ac:dyDescent="0.25">
      <c r="A140" s="359">
        <v>133</v>
      </c>
      <c r="B140" s="360" t="s">
        <v>112</v>
      </c>
      <c r="C140" s="361">
        <v>20647</v>
      </c>
      <c r="D140" s="362">
        <v>5581</v>
      </c>
      <c r="E140" s="361">
        <v>15066</v>
      </c>
      <c r="F140" s="361">
        <v>21172</v>
      </c>
      <c r="G140" s="361">
        <v>21068</v>
      </c>
      <c r="H140" s="361">
        <v>16968</v>
      </c>
      <c r="I140" s="361">
        <v>18</v>
      </c>
      <c r="J140" s="361">
        <v>4082</v>
      </c>
      <c r="K140" s="361">
        <v>104</v>
      </c>
      <c r="L140" s="363">
        <v>187699</v>
      </c>
      <c r="M140" s="361">
        <v>6320</v>
      </c>
      <c r="N140" s="361">
        <v>5000</v>
      </c>
      <c r="O140" s="361"/>
      <c r="P140" s="361"/>
      <c r="Q140" s="361">
        <v>18565</v>
      </c>
      <c r="R140" s="361"/>
      <c r="S140" s="361">
        <v>828</v>
      </c>
      <c r="T140" s="361"/>
      <c r="U140" s="361">
        <v>156986</v>
      </c>
      <c r="V140" s="363">
        <v>229518</v>
      </c>
    </row>
    <row r="141" spans="1:22" ht="15" customHeight="1" x14ac:dyDescent="0.25">
      <c r="A141" s="359">
        <v>134</v>
      </c>
      <c r="B141" s="360" t="s">
        <v>113</v>
      </c>
      <c r="C141" s="361">
        <v>13522</v>
      </c>
      <c r="D141" s="362">
        <v>13522</v>
      </c>
      <c r="E141" s="361"/>
      <c r="F141" s="361">
        <v>51021</v>
      </c>
      <c r="G141" s="361">
        <v>51021</v>
      </c>
      <c r="H141" s="361">
        <v>38694</v>
      </c>
      <c r="I141" s="361">
        <v>12</v>
      </c>
      <c r="J141" s="361">
        <v>12315</v>
      </c>
      <c r="K141" s="361"/>
      <c r="L141" s="363">
        <v>161234</v>
      </c>
      <c r="M141" s="361">
        <v>15306</v>
      </c>
      <c r="N141" s="361">
        <v>27000</v>
      </c>
      <c r="O141" s="361"/>
      <c r="P141" s="361"/>
      <c r="Q141" s="361">
        <v>15401</v>
      </c>
      <c r="R141" s="361"/>
      <c r="S141" s="361">
        <v>197</v>
      </c>
      <c r="T141" s="361"/>
      <c r="U141" s="361">
        <v>103330</v>
      </c>
      <c r="V141" s="363">
        <v>225777</v>
      </c>
    </row>
    <row r="142" spans="1:22" ht="15" customHeight="1" x14ac:dyDescent="0.25">
      <c r="A142" s="359">
        <v>135</v>
      </c>
      <c r="B142" s="360" t="s">
        <v>68</v>
      </c>
      <c r="C142" s="361">
        <v>0</v>
      </c>
      <c r="D142" s="362"/>
      <c r="E142" s="361"/>
      <c r="F142" s="361">
        <v>0</v>
      </c>
      <c r="G142" s="361"/>
      <c r="H142" s="361"/>
      <c r="I142" s="361"/>
      <c r="J142" s="361"/>
      <c r="K142" s="361"/>
      <c r="L142" s="363">
        <v>81</v>
      </c>
      <c r="M142" s="361"/>
      <c r="N142" s="361"/>
      <c r="O142" s="361"/>
      <c r="P142" s="361"/>
      <c r="Q142" s="361"/>
      <c r="R142" s="361"/>
      <c r="S142" s="361"/>
      <c r="T142" s="361"/>
      <c r="U142" s="361">
        <v>81</v>
      </c>
      <c r="V142" s="363">
        <v>81</v>
      </c>
    </row>
    <row r="143" spans="1:22" ht="15" customHeight="1" x14ac:dyDescent="0.25">
      <c r="A143" s="359">
        <v>136</v>
      </c>
      <c r="B143" s="360" t="s">
        <v>503</v>
      </c>
      <c r="C143" s="361">
        <v>0</v>
      </c>
      <c r="D143" s="362"/>
      <c r="E143" s="361"/>
      <c r="F143" s="361">
        <v>0</v>
      </c>
      <c r="G143" s="361"/>
      <c r="H143" s="361"/>
      <c r="I143" s="361"/>
      <c r="J143" s="361"/>
      <c r="K143" s="361"/>
      <c r="L143" s="363">
        <v>265</v>
      </c>
      <c r="M143" s="361"/>
      <c r="N143" s="361"/>
      <c r="O143" s="361"/>
      <c r="P143" s="361">
        <v>160</v>
      </c>
      <c r="Q143" s="361"/>
      <c r="R143" s="361"/>
      <c r="S143" s="361"/>
      <c r="T143" s="361"/>
      <c r="U143" s="361">
        <v>105</v>
      </c>
      <c r="V143" s="363">
        <v>265</v>
      </c>
    </row>
    <row r="144" spans="1:22" ht="15" customHeight="1" x14ac:dyDescent="0.25">
      <c r="A144" s="359">
        <v>137</v>
      </c>
      <c r="B144" s="360" t="s">
        <v>694</v>
      </c>
      <c r="C144" s="361">
        <v>0</v>
      </c>
      <c r="D144" s="362"/>
      <c r="E144" s="361"/>
      <c r="F144" s="361">
        <v>0</v>
      </c>
      <c r="G144" s="361"/>
      <c r="H144" s="361"/>
      <c r="I144" s="361"/>
      <c r="J144" s="361"/>
      <c r="K144" s="361"/>
      <c r="L144" s="363">
        <v>61</v>
      </c>
      <c r="M144" s="361"/>
      <c r="N144" s="361"/>
      <c r="O144" s="361"/>
      <c r="P144" s="361"/>
      <c r="Q144" s="361"/>
      <c r="R144" s="361"/>
      <c r="S144" s="361"/>
      <c r="T144" s="361"/>
      <c r="U144" s="361">
        <v>61</v>
      </c>
      <c r="V144" s="363">
        <v>61</v>
      </c>
    </row>
    <row r="145" spans="1:22" ht="15" customHeight="1" x14ac:dyDescent="0.25">
      <c r="A145" s="359">
        <v>138</v>
      </c>
      <c r="B145" s="360" t="s">
        <v>504</v>
      </c>
      <c r="C145" s="361">
        <v>0</v>
      </c>
      <c r="D145" s="362"/>
      <c r="E145" s="361"/>
      <c r="F145" s="361">
        <v>0</v>
      </c>
      <c r="G145" s="361"/>
      <c r="H145" s="361"/>
      <c r="I145" s="361"/>
      <c r="J145" s="361"/>
      <c r="K145" s="361"/>
      <c r="L145" s="363">
        <v>1000</v>
      </c>
      <c r="M145" s="361"/>
      <c r="N145" s="361"/>
      <c r="O145" s="361"/>
      <c r="P145" s="361"/>
      <c r="Q145" s="361"/>
      <c r="R145" s="361"/>
      <c r="S145" s="361">
        <v>1000</v>
      </c>
      <c r="T145" s="361"/>
      <c r="U145" s="361"/>
      <c r="V145" s="363">
        <v>1000</v>
      </c>
    </row>
    <row r="146" spans="1:22" s="365" customFormat="1" ht="15" customHeight="1" x14ac:dyDescent="0.25">
      <c r="A146" s="364"/>
      <c r="B146" s="160" t="s">
        <v>394</v>
      </c>
      <c r="C146" s="363">
        <v>941328</v>
      </c>
      <c r="D146" s="363">
        <v>237643</v>
      </c>
      <c r="E146" s="363">
        <v>703685</v>
      </c>
      <c r="F146" s="363">
        <v>911700</v>
      </c>
      <c r="G146" s="363">
        <v>897106</v>
      </c>
      <c r="H146" s="363">
        <v>750423</v>
      </c>
      <c r="I146" s="363">
        <v>942</v>
      </c>
      <c r="J146" s="363">
        <v>145741</v>
      </c>
      <c r="K146" s="363">
        <v>14594</v>
      </c>
      <c r="L146" s="363">
        <v>8271220</v>
      </c>
      <c r="M146" s="363">
        <v>269136</v>
      </c>
      <c r="N146" s="363">
        <v>632240</v>
      </c>
      <c r="O146" s="363">
        <v>69771</v>
      </c>
      <c r="P146" s="363">
        <v>46617</v>
      </c>
      <c r="Q146" s="363">
        <v>212670</v>
      </c>
      <c r="R146" s="363">
        <v>101750</v>
      </c>
      <c r="S146" s="363">
        <v>980226</v>
      </c>
      <c r="T146" s="363">
        <v>0</v>
      </c>
      <c r="U146" s="363">
        <v>5958810</v>
      </c>
      <c r="V146" s="363">
        <v>10124249</v>
      </c>
    </row>
    <row r="147" spans="1:22" ht="14.25" customHeight="1" x14ac:dyDescent="0.25">
      <c r="A147" s="359"/>
      <c r="B147" s="160" t="s">
        <v>393</v>
      </c>
      <c r="C147" s="366">
        <v>2090</v>
      </c>
      <c r="D147" s="362"/>
      <c r="E147" s="361"/>
      <c r="F147" s="363">
        <v>502</v>
      </c>
      <c r="G147" s="361"/>
      <c r="H147" s="361"/>
      <c r="I147" s="361"/>
      <c r="J147" s="361"/>
      <c r="K147" s="361"/>
      <c r="L147" s="363">
        <v>35710</v>
      </c>
      <c r="M147" s="361"/>
      <c r="N147" s="361"/>
      <c r="O147" s="361"/>
      <c r="P147" s="361"/>
      <c r="Q147" s="361"/>
      <c r="R147" s="361"/>
      <c r="S147" s="361"/>
      <c r="T147" s="361"/>
      <c r="U147" s="361"/>
      <c r="V147" s="363">
        <v>38302</v>
      </c>
    </row>
    <row r="148" spans="1:22" x14ac:dyDescent="0.25">
      <c r="A148" s="367"/>
      <c r="B148" s="160" t="s">
        <v>645</v>
      </c>
      <c r="C148" s="363">
        <f>C146+C147</f>
        <v>943418</v>
      </c>
      <c r="D148" s="363">
        <f t="shared" ref="D148:V148" si="0">D146+D147</f>
        <v>237643</v>
      </c>
      <c r="E148" s="363">
        <f t="shared" si="0"/>
        <v>703685</v>
      </c>
      <c r="F148" s="363">
        <f t="shared" si="0"/>
        <v>912202</v>
      </c>
      <c r="G148" s="363">
        <f t="shared" si="0"/>
        <v>897106</v>
      </c>
      <c r="H148" s="363">
        <f t="shared" si="0"/>
        <v>750423</v>
      </c>
      <c r="I148" s="363">
        <f t="shared" si="0"/>
        <v>942</v>
      </c>
      <c r="J148" s="363">
        <f t="shared" si="0"/>
        <v>145741</v>
      </c>
      <c r="K148" s="363">
        <f t="shared" si="0"/>
        <v>14594</v>
      </c>
      <c r="L148" s="363">
        <f t="shared" si="0"/>
        <v>8306930</v>
      </c>
      <c r="M148" s="363">
        <f t="shared" si="0"/>
        <v>269136</v>
      </c>
      <c r="N148" s="363">
        <f t="shared" si="0"/>
        <v>632240</v>
      </c>
      <c r="O148" s="363">
        <f t="shared" si="0"/>
        <v>69771</v>
      </c>
      <c r="P148" s="363">
        <f t="shared" si="0"/>
        <v>46617</v>
      </c>
      <c r="Q148" s="363">
        <f t="shared" si="0"/>
        <v>212670</v>
      </c>
      <c r="R148" s="363">
        <f t="shared" si="0"/>
        <v>101750</v>
      </c>
      <c r="S148" s="363">
        <f t="shared" si="0"/>
        <v>980226</v>
      </c>
      <c r="T148" s="363">
        <f t="shared" si="0"/>
        <v>0</v>
      </c>
      <c r="U148" s="363">
        <f t="shared" si="0"/>
        <v>5958810</v>
      </c>
      <c r="V148" s="363">
        <f t="shared" si="0"/>
        <v>10162551</v>
      </c>
    </row>
  </sheetData>
  <mergeCells count="16">
    <mergeCell ref="K5:K6"/>
    <mergeCell ref="A1:V1"/>
    <mergeCell ref="A3:A6"/>
    <mergeCell ref="B3:B6"/>
    <mergeCell ref="C3:U3"/>
    <mergeCell ref="V3:V6"/>
    <mergeCell ref="C4:E4"/>
    <mergeCell ref="F4:K4"/>
    <mergeCell ref="L4:L6"/>
    <mergeCell ref="M4:U5"/>
    <mergeCell ref="C5:C6"/>
    <mergeCell ref="D5:D6"/>
    <mergeCell ref="E5:E6"/>
    <mergeCell ref="F5:F6"/>
    <mergeCell ref="G5:G6"/>
    <mergeCell ref="H5:J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11"/>
  <sheetViews>
    <sheetView workbookViewId="0">
      <selection activeCell="A8" sqref="A8"/>
    </sheetView>
  </sheetViews>
  <sheetFormatPr defaultRowHeight="16.5" x14ac:dyDescent="0.25"/>
  <cols>
    <col min="1" max="1" width="53.85546875" style="99" customWidth="1"/>
    <col min="2" max="2" width="15.85546875" style="99" customWidth="1"/>
    <col min="3" max="3" width="14.7109375" style="99" customWidth="1"/>
    <col min="4" max="256" width="9.140625" style="99"/>
    <col min="257" max="257" width="25.7109375" style="99" customWidth="1"/>
    <col min="258" max="258" width="15.85546875" style="99" customWidth="1"/>
    <col min="259" max="259" width="14.7109375" style="99" customWidth="1"/>
    <col min="260" max="512" width="9.140625" style="99"/>
    <col min="513" max="513" width="25.7109375" style="99" customWidth="1"/>
    <col min="514" max="514" width="15.85546875" style="99" customWidth="1"/>
    <col min="515" max="515" width="14.7109375" style="99" customWidth="1"/>
    <col min="516" max="768" width="9.140625" style="99"/>
    <col min="769" max="769" width="25.7109375" style="99" customWidth="1"/>
    <col min="770" max="770" width="15.85546875" style="99" customWidth="1"/>
    <col min="771" max="771" width="14.7109375" style="99" customWidth="1"/>
    <col min="772" max="1024" width="9.140625" style="99"/>
    <col min="1025" max="1025" width="25.7109375" style="99" customWidth="1"/>
    <col min="1026" max="1026" width="15.85546875" style="99" customWidth="1"/>
    <col min="1027" max="1027" width="14.7109375" style="99" customWidth="1"/>
    <col min="1028" max="1280" width="9.140625" style="99"/>
    <col min="1281" max="1281" width="25.7109375" style="99" customWidth="1"/>
    <col min="1282" max="1282" width="15.85546875" style="99" customWidth="1"/>
    <col min="1283" max="1283" width="14.7109375" style="99" customWidth="1"/>
    <col min="1284" max="1536" width="9.140625" style="99"/>
    <col min="1537" max="1537" width="25.7109375" style="99" customWidth="1"/>
    <col min="1538" max="1538" width="15.85546875" style="99" customWidth="1"/>
    <col min="1539" max="1539" width="14.7109375" style="99" customWidth="1"/>
    <col min="1540" max="1792" width="9.140625" style="99"/>
    <col min="1793" max="1793" width="25.7109375" style="99" customWidth="1"/>
    <col min="1794" max="1794" width="15.85546875" style="99" customWidth="1"/>
    <col min="1795" max="1795" width="14.7109375" style="99" customWidth="1"/>
    <col min="1796" max="2048" width="9.140625" style="99"/>
    <col min="2049" max="2049" width="25.7109375" style="99" customWidth="1"/>
    <col min="2050" max="2050" width="15.85546875" style="99" customWidth="1"/>
    <col min="2051" max="2051" width="14.7109375" style="99" customWidth="1"/>
    <col min="2052" max="2304" width="9.140625" style="99"/>
    <col min="2305" max="2305" width="25.7109375" style="99" customWidth="1"/>
    <col min="2306" max="2306" width="15.85546875" style="99" customWidth="1"/>
    <col min="2307" max="2307" width="14.7109375" style="99" customWidth="1"/>
    <col min="2308" max="2560" width="9.140625" style="99"/>
    <col min="2561" max="2561" width="25.7109375" style="99" customWidth="1"/>
    <col min="2562" max="2562" width="15.85546875" style="99" customWidth="1"/>
    <col min="2563" max="2563" width="14.7109375" style="99" customWidth="1"/>
    <col min="2564" max="2816" width="9.140625" style="99"/>
    <col min="2817" max="2817" width="25.7109375" style="99" customWidth="1"/>
    <col min="2818" max="2818" width="15.85546875" style="99" customWidth="1"/>
    <col min="2819" max="2819" width="14.7109375" style="99" customWidth="1"/>
    <col min="2820" max="3072" width="9.140625" style="99"/>
    <col min="3073" max="3073" width="25.7109375" style="99" customWidth="1"/>
    <col min="3074" max="3074" width="15.85546875" style="99" customWidth="1"/>
    <col min="3075" max="3075" width="14.7109375" style="99" customWidth="1"/>
    <col min="3076" max="3328" width="9.140625" style="99"/>
    <col min="3329" max="3329" width="25.7109375" style="99" customWidth="1"/>
    <col min="3330" max="3330" width="15.85546875" style="99" customWidth="1"/>
    <col min="3331" max="3331" width="14.7109375" style="99" customWidth="1"/>
    <col min="3332" max="3584" width="9.140625" style="99"/>
    <col min="3585" max="3585" width="25.7109375" style="99" customWidth="1"/>
    <col min="3586" max="3586" width="15.85546875" style="99" customWidth="1"/>
    <col min="3587" max="3587" width="14.7109375" style="99" customWidth="1"/>
    <col min="3588" max="3840" width="9.140625" style="99"/>
    <col min="3841" max="3841" width="25.7109375" style="99" customWidth="1"/>
    <col min="3842" max="3842" width="15.85546875" style="99" customWidth="1"/>
    <col min="3843" max="3843" width="14.7109375" style="99" customWidth="1"/>
    <col min="3844" max="4096" width="9.140625" style="99"/>
    <col min="4097" max="4097" width="25.7109375" style="99" customWidth="1"/>
    <col min="4098" max="4098" width="15.85546875" style="99" customWidth="1"/>
    <col min="4099" max="4099" width="14.7109375" style="99" customWidth="1"/>
    <col min="4100" max="4352" width="9.140625" style="99"/>
    <col min="4353" max="4353" width="25.7109375" style="99" customWidth="1"/>
    <col min="4354" max="4354" width="15.85546875" style="99" customWidth="1"/>
    <col min="4355" max="4355" width="14.7109375" style="99" customWidth="1"/>
    <col min="4356" max="4608" width="9.140625" style="99"/>
    <col min="4609" max="4609" width="25.7109375" style="99" customWidth="1"/>
    <col min="4610" max="4610" width="15.85546875" style="99" customWidth="1"/>
    <col min="4611" max="4611" width="14.7109375" style="99" customWidth="1"/>
    <col min="4612" max="4864" width="9.140625" style="99"/>
    <col min="4865" max="4865" width="25.7109375" style="99" customWidth="1"/>
    <col min="4866" max="4866" width="15.85546875" style="99" customWidth="1"/>
    <col min="4867" max="4867" width="14.7109375" style="99" customWidth="1"/>
    <col min="4868" max="5120" width="9.140625" style="99"/>
    <col min="5121" max="5121" width="25.7109375" style="99" customWidth="1"/>
    <col min="5122" max="5122" width="15.85546875" style="99" customWidth="1"/>
    <col min="5123" max="5123" width="14.7109375" style="99" customWidth="1"/>
    <col min="5124" max="5376" width="9.140625" style="99"/>
    <col min="5377" max="5377" width="25.7109375" style="99" customWidth="1"/>
    <col min="5378" max="5378" width="15.85546875" style="99" customWidth="1"/>
    <col min="5379" max="5379" width="14.7109375" style="99" customWidth="1"/>
    <col min="5380" max="5632" width="9.140625" style="99"/>
    <col min="5633" max="5633" width="25.7109375" style="99" customWidth="1"/>
    <col min="5634" max="5634" width="15.85546875" style="99" customWidth="1"/>
    <col min="5635" max="5635" width="14.7109375" style="99" customWidth="1"/>
    <col min="5636" max="5888" width="9.140625" style="99"/>
    <col min="5889" max="5889" width="25.7109375" style="99" customWidth="1"/>
    <col min="5890" max="5890" width="15.85546875" style="99" customWidth="1"/>
    <col min="5891" max="5891" width="14.7109375" style="99" customWidth="1"/>
    <col min="5892" max="6144" width="9.140625" style="99"/>
    <col min="6145" max="6145" width="25.7109375" style="99" customWidth="1"/>
    <col min="6146" max="6146" width="15.85546875" style="99" customWidth="1"/>
    <col min="6147" max="6147" width="14.7109375" style="99" customWidth="1"/>
    <col min="6148" max="6400" width="9.140625" style="99"/>
    <col min="6401" max="6401" width="25.7109375" style="99" customWidth="1"/>
    <col min="6402" max="6402" width="15.85546875" style="99" customWidth="1"/>
    <col min="6403" max="6403" width="14.7109375" style="99" customWidth="1"/>
    <col min="6404" max="6656" width="9.140625" style="99"/>
    <col min="6657" max="6657" width="25.7109375" style="99" customWidth="1"/>
    <col min="6658" max="6658" width="15.85546875" style="99" customWidth="1"/>
    <col min="6659" max="6659" width="14.7109375" style="99" customWidth="1"/>
    <col min="6660" max="6912" width="9.140625" style="99"/>
    <col min="6913" max="6913" width="25.7109375" style="99" customWidth="1"/>
    <col min="6914" max="6914" width="15.85546875" style="99" customWidth="1"/>
    <col min="6915" max="6915" width="14.7109375" style="99" customWidth="1"/>
    <col min="6916" max="7168" width="9.140625" style="99"/>
    <col min="7169" max="7169" width="25.7109375" style="99" customWidth="1"/>
    <col min="7170" max="7170" width="15.85546875" style="99" customWidth="1"/>
    <col min="7171" max="7171" width="14.7109375" style="99" customWidth="1"/>
    <col min="7172" max="7424" width="9.140625" style="99"/>
    <col min="7425" max="7425" width="25.7109375" style="99" customWidth="1"/>
    <col min="7426" max="7426" width="15.85546875" style="99" customWidth="1"/>
    <col min="7427" max="7427" width="14.7109375" style="99" customWidth="1"/>
    <col min="7428" max="7680" width="9.140625" style="99"/>
    <col min="7681" max="7681" width="25.7109375" style="99" customWidth="1"/>
    <col min="7682" max="7682" width="15.85546875" style="99" customWidth="1"/>
    <col min="7683" max="7683" width="14.7109375" style="99" customWidth="1"/>
    <col min="7684" max="7936" width="9.140625" style="99"/>
    <col min="7937" max="7937" width="25.7109375" style="99" customWidth="1"/>
    <col min="7938" max="7938" width="15.85546875" style="99" customWidth="1"/>
    <col min="7939" max="7939" width="14.7109375" style="99" customWidth="1"/>
    <col min="7940" max="8192" width="9.140625" style="99"/>
    <col min="8193" max="8193" width="25.7109375" style="99" customWidth="1"/>
    <col min="8194" max="8194" width="15.85546875" style="99" customWidth="1"/>
    <col min="8195" max="8195" width="14.7109375" style="99" customWidth="1"/>
    <col min="8196" max="8448" width="9.140625" style="99"/>
    <col min="8449" max="8449" width="25.7109375" style="99" customWidth="1"/>
    <col min="8450" max="8450" width="15.85546875" style="99" customWidth="1"/>
    <col min="8451" max="8451" width="14.7109375" style="99" customWidth="1"/>
    <col min="8452" max="8704" width="9.140625" style="99"/>
    <col min="8705" max="8705" width="25.7109375" style="99" customWidth="1"/>
    <col min="8706" max="8706" width="15.85546875" style="99" customWidth="1"/>
    <col min="8707" max="8707" width="14.7109375" style="99" customWidth="1"/>
    <col min="8708" max="8960" width="9.140625" style="99"/>
    <col min="8961" max="8961" width="25.7109375" style="99" customWidth="1"/>
    <col min="8962" max="8962" width="15.85546875" style="99" customWidth="1"/>
    <col min="8963" max="8963" width="14.7109375" style="99" customWidth="1"/>
    <col min="8964" max="9216" width="9.140625" style="99"/>
    <col min="9217" max="9217" width="25.7109375" style="99" customWidth="1"/>
    <col min="9218" max="9218" width="15.85546875" style="99" customWidth="1"/>
    <col min="9219" max="9219" width="14.7109375" style="99" customWidth="1"/>
    <col min="9220" max="9472" width="9.140625" style="99"/>
    <col min="9473" max="9473" width="25.7109375" style="99" customWidth="1"/>
    <col min="9474" max="9474" width="15.85546875" style="99" customWidth="1"/>
    <col min="9475" max="9475" width="14.7109375" style="99" customWidth="1"/>
    <col min="9476" max="9728" width="9.140625" style="99"/>
    <col min="9729" max="9729" width="25.7109375" style="99" customWidth="1"/>
    <col min="9730" max="9730" width="15.85546875" style="99" customWidth="1"/>
    <col min="9731" max="9731" width="14.7109375" style="99" customWidth="1"/>
    <col min="9732" max="9984" width="9.140625" style="99"/>
    <col min="9985" max="9985" width="25.7109375" style="99" customWidth="1"/>
    <col min="9986" max="9986" width="15.85546875" style="99" customWidth="1"/>
    <col min="9987" max="9987" width="14.7109375" style="99" customWidth="1"/>
    <col min="9988" max="10240" width="9.140625" style="99"/>
    <col min="10241" max="10241" width="25.7109375" style="99" customWidth="1"/>
    <col min="10242" max="10242" width="15.85546875" style="99" customWidth="1"/>
    <col min="10243" max="10243" width="14.7109375" style="99" customWidth="1"/>
    <col min="10244" max="10496" width="9.140625" style="99"/>
    <col min="10497" max="10497" width="25.7109375" style="99" customWidth="1"/>
    <col min="10498" max="10498" width="15.85546875" style="99" customWidth="1"/>
    <col min="10499" max="10499" width="14.7109375" style="99" customWidth="1"/>
    <col min="10500" max="10752" width="9.140625" style="99"/>
    <col min="10753" max="10753" width="25.7109375" style="99" customWidth="1"/>
    <col min="10754" max="10754" width="15.85546875" style="99" customWidth="1"/>
    <col min="10755" max="10755" width="14.7109375" style="99" customWidth="1"/>
    <col min="10756" max="11008" width="9.140625" style="99"/>
    <col min="11009" max="11009" width="25.7109375" style="99" customWidth="1"/>
    <col min="11010" max="11010" width="15.85546875" style="99" customWidth="1"/>
    <col min="11011" max="11011" width="14.7109375" style="99" customWidth="1"/>
    <col min="11012" max="11264" width="9.140625" style="99"/>
    <col min="11265" max="11265" width="25.7109375" style="99" customWidth="1"/>
    <col min="11266" max="11266" width="15.85546875" style="99" customWidth="1"/>
    <col min="11267" max="11267" width="14.7109375" style="99" customWidth="1"/>
    <col min="11268" max="11520" width="9.140625" style="99"/>
    <col min="11521" max="11521" width="25.7109375" style="99" customWidth="1"/>
    <col min="11522" max="11522" width="15.85546875" style="99" customWidth="1"/>
    <col min="11523" max="11523" width="14.7109375" style="99" customWidth="1"/>
    <col min="11524" max="11776" width="9.140625" style="99"/>
    <col min="11777" max="11777" width="25.7109375" style="99" customWidth="1"/>
    <col min="11778" max="11778" width="15.85546875" style="99" customWidth="1"/>
    <col min="11779" max="11779" width="14.7109375" style="99" customWidth="1"/>
    <col min="11780" max="12032" width="9.140625" style="99"/>
    <col min="12033" max="12033" width="25.7109375" style="99" customWidth="1"/>
    <col min="12034" max="12034" width="15.85546875" style="99" customWidth="1"/>
    <col min="12035" max="12035" width="14.7109375" style="99" customWidth="1"/>
    <col min="12036" max="12288" width="9.140625" style="99"/>
    <col min="12289" max="12289" width="25.7109375" style="99" customWidth="1"/>
    <col min="12290" max="12290" width="15.85546875" style="99" customWidth="1"/>
    <col min="12291" max="12291" width="14.7109375" style="99" customWidth="1"/>
    <col min="12292" max="12544" width="9.140625" style="99"/>
    <col min="12545" max="12545" width="25.7109375" style="99" customWidth="1"/>
    <col min="12546" max="12546" width="15.85546875" style="99" customWidth="1"/>
    <col min="12547" max="12547" width="14.7109375" style="99" customWidth="1"/>
    <col min="12548" max="12800" width="9.140625" style="99"/>
    <col min="12801" max="12801" width="25.7109375" style="99" customWidth="1"/>
    <col min="12802" max="12802" width="15.85546875" style="99" customWidth="1"/>
    <col min="12803" max="12803" width="14.7109375" style="99" customWidth="1"/>
    <col min="12804" max="13056" width="9.140625" style="99"/>
    <col min="13057" max="13057" width="25.7109375" style="99" customWidth="1"/>
    <col min="13058" max="13058" width="15.85546875" style="99" customWidth="1"/>
    <col min="13059" max="13059" width="14.7109375" style="99" customWidth="1"/>
    <col min="13060" max="13312" width="9.140625" style="99"/>
    <col min="13313" max="13313" width="25.7109375" style="99" customWidth="1"/>
    <col min="13314" max="13314" width="15.85546875" style="99" customWidth="1"/>
    <col min="13315" max="13315" width="14.7109375" style="99" customWidth="1"/>
    <col min="13316" max="13568" width="9.140625" style="99"/>
    <col min="13569" max="13569" width="25.7109375" style="99" customWidth="1"/>
    <col min="13570" max="13570" width="15.85546875" style="99" customWidth="1"/>
    <col min="13571" max="13571" width="14.7109375" style="99" customWidth="1"/>
    <col min="13572" max="13824" width="9.140625" style="99"/>
    <col min="13825" max="13825" width="25.7109375" style="99" customWidth="1"/>
    <col min="13826" max="13826" width="15.85546875" style="99" customWidth="1"/>
    <col min="13827" max="13827" width="14.7109375" style="99" customWidth="1"/>
    <col min="13828" max="14080" width="9.140625" style="99"/>
    <col min="14081" max="14081" width="25.7109375" style="99" customWidth="1"/>
    <col min="14082" max="14082" width="15.85546875" style="99" customWidth="1"/>
    <col min="14083" max="14083" width="14.7109375" style="99" customWidth="1"/>
    <col min="14084" max="14336" width="9.140625" style="99"/>
    <col min="14337" max="14337" width="25.7109375" style="99" customWidth="1"/>
    <col min="14338" max="14338" width="15.85546875" style="99" customWidth="1"/>
    <col min="14339" max="14339" width="14.7109375" style="99" customWidth="1"/>
    <col min="14340" max="14592" width="9.140625" style="99"/>
    <col min="14593" max="14593" width="25.7109375" style="99" customWidth="1"/>
    <col min="14594" max="14594" width="15.85546875" style="99" customWidth="1"/>
    <col min="14595" max="14595" width="14.7109375" style="99" customWidth="1"/>
    <col min="14596" max="14848" width="9.140625" style="99"/>
    <col min="14849" max="14849" width="25.7109375" style="99" customWidth="1"/>
    <col min="14850" max="14850" width="15.85546875" style="99" customWidth="1"/>
    <col min="14851" max="14851" width="14.7109375" style="99" customWidth="1"/>
    <col min="14852" max="15104" width="9.140625" style="99"/>
    <col min="15105" max="15105" width="25.7109375" style="99" customWidth="1"/>
    <col min="15106" max="15106" width="15.85546875" style="99" customWidth="1"/>
    <col min="15107" max="15107" width="14.7109375" style="99" customWidth="1"/>
    <col min="15108" max="15360" width="9.140625" style="99"/>
    <col min="15361" max="15361" width="25.7109375" style="99" customWidth="1"/>
    <col min="15362" max="15362" width="15.85546875" style="99" customWidth="1"/>
    <col min="15363" max="15363" width="14.7109375" style="99" customWidth="1"/>
    <col min="15364" max="15616" width="9.140625" style="99"/>
    <col min="15617" max="15617" width="25.7109375" style="99" customWidth="1"/>
    <col min="15618" max="15618" width="15.85546875" style="99" customWidth="1"/>
    <col min="15619" max="15619" width="14.7109375" style="99" customWidth="1"/>
    <col min="15620" max="15872" width="9.140625" style="99"/>
    <col min="15873" max="15873" width="25.7109375" style="99" customWidth="1"/>
    <col min="15874" max="15874" width="15.85546875" style="99" customWidth="1"/>
    <col min="15875" max="15875" width="14.7109375" style="99" customWidth="1"/>
    <col min="15876" max="16128" width="9.140625" style="99"/>
    <col min="16129" max="16129" width="25.7109375" style="99" customWidth="1"/>
    <col min="16130" max="16130" width="15.85546875" style="99" customWidth="1"/>
    <col min="16131" max="16131" width="14.7109375" style="99" customWidth="1"/>
    <col min="16132" max="16384" width="9.140625" style="99"/>
  </cols>
  <sheetData>
    <row r="1" spans="1:4" ht="37.5" customHeight="1" x14ac:dyDescent="0.25">
      <c r="A1" s="484" t="s">
        <v>505</v>
      </c>
      <c r="B1" s="484"/>
    </row>
    <row r="2" spans="1:4" s="101" customFormat="1" ht="33" x14ac:dyDescent="0.25">
      <c r="A2" s="277" t="s">
        <v>136</v>
      </c>
      <c r="B2" s="113" t="s">
        <v>116</v>
      </c>
      <c r="C2" s="100"/>
    </row>
    <row r="3" spans="1:4" ht="18" customHeight="1" x14ac:dyDescent="0.25">
      <c r="A3" s="278" t="s">
        <v>11</v>
      </c>
      <c r="B3" s="114">
        <v>2700</v>
      </c>
      <c r="C3" s="102"/>
      <c r="D3" s="102"/>
    </row>
    <row r="4" spans="1:4" ht="27" customHeight="1" x14ac:dyDescent="0.25">
      <c r="A4" s="279" t="s">
        <v>394</v>
      </c>
      <c r="B4" s="280">
        <v>2700</v>
      </c>
      <c r="C4" s="102"/>
      <c r="D4" s="102"/>
    </row>
    <row r="5" spans="1:4" x14ac:dyDescent="0.25">
      <c r="A5" s="102"/>
    </row>
    <row r="6" spans="1:4" x14ac:dyDescent="0.25">
      <c r="A6" s="102"/>
    </row>
    <row r="7" spans="1:4" ht="37.5" customHeight="1" x14ac:dyDescent="0.25">
      <c r="A7" s="485" t="s">
        <v>506</v>
      </c>
      <c r="B7" s="485"/>
    </row>
    <row r="8" spans="1:4" s="103" customFormat="1" ht="33" x14ac:dyDescent="0.25">
      <c r="A8" s="281" t="s">
        <v>136</v>
      </c>
      <c r="B8" s="113" t="s">
        <v>116</v>
      </c>
      <c r="C8" s="100"/>
    </row>
    <row r="9" spans="1:4" x14ac:dyDescent="0.25">
      <c r="A9" s="278" t="s">
        <v>11</v>
      </c>
      <c r="B9" s="114">
        <v>1450</v>
      </c>
      <c r="C9" s="102"/>
    </row>
    <row r="10" spans="1:4" ht="17.25" customHeight="1" x14ac:dyDescent="0.25">
      <c r="A10" s="278" t="s">
        <v>13</v>
      </c>
      <c r="B10" s="114">
        <v>5000</v>
      </c>
      <c r="C10" s="102"/>
    </row>
    <row r="11" spans="1:4" ht="27.75" customHeight="1" x14ac:dyDescent="0.25">
      <c r="A11" s="279" t="s">
        <v>394</v>
      </c>
      <c r="B11" s="280">
        <f>B9+B10</f>
        <v>6450</v>
      </c>
      <c r="C11" s="102"/>
    </row>
  </sheetData>
  <mergeCells count="2">
    <mergeCell ref="A1:B1"/>
    <mergeCell ref="A7:B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38"/>
  <sheetViews>
    <sheetView workbookViewId="0">
      <selection activeCell="B3" sqref="B3"/>
    </sheetView>
  </sheetViews>
  <sheetFormatPr defaultRowHeight="12.75" x14ac:dyDescent="0.2"/>
  <cols>
    <col min="1" max="1" width="8.42578125" style="95" customWidth="1"/>
    <col min="2" max="2" width="72.7109375" style="284" customWidth="1"/>
    <col min="3" max="3" width="18.7109375" style="287" customWidth="1"/>
    <col min="4" max="16384" width="9.140625" style="116"/>
  </cols>
  <sheetData>
    <row r="1" spans="1:16" ht="30.75" customHeight="1" x14ac:dyDescent="0.2">
      <c r="A1" s="488" t="s">
        <v>681</v>
      </c>
      <c r="B1" s="488"/>
      <c r="C1" s="488"/>
    </row>
    <row r="2" spans="1:16" ht="15.75" customHeight="1" x14ac:dyDescent="0.2">
      <c r="A2" s="10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</row>
    <row r="3" spans="1:16" ht="35.25" customHeight="1" x14ac:dyDescent="0.2">
      <c r="A3" s="107" t="s">
        <v>135</v>
      </c>
      <c r="B3" s="288" t="s">
        <v>136</v>
      </c>
      <c r="C3" s="108" t="s">
        <v>398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1:16" ht="16.5" customHeight="1" x14ac:dyDescent="0.2">
      <c r="A4" s="289">
        <v>1</v>
      </c>
      <c r="B4" s="290" t="s">
        <v>211</v>
      </c>
      <c r="C4" s="4">
        <v>25200</v>
      </c>
    </row>
    <row r="5" spans="1:16" s="170" customFormat="1" ht="15" customHeight="1" x14ac:dyDescent="0.2">
      <c r="A5" s="291"/>
      <c r="B5" s="292" t="s">
        <v>126</v>
      </c>
      <c r="C5" s="293">
        <v>25200</v>
      </c>
    </row>
    <row r="6" spans="1:16" ht="34.5" customHeight="1" x14ac:dyDescent="0.2">
      <c r="A6" s="486" t="s">
        <v>682</v>
      </c>
      <c r="B6" s="486"/>
      <c r="C6" s="487"/>
    </row>
    <row r="7" spans="1:16" ht="24.75" customHeight="1" x14ac:dyDescent="0.2">
      <c r="A7" s="282" t="s">
        <v>135</v>
      </c>
      <c r="B7" s="288" t="s">
        <v>136</v>
      </c>
      <c r="C7" s="286" t="s">
        <v>523</v>
      </c>
    </row>
    <row r="8" spans="1:16" ht="14.25" customHeight="1" x14ac:dyDescent="0.2">
      <c r="A8" s="294">
        <v>1</v>
      </c>
      <c r="B8" s="290" t="s">
        <v>20</v>
      </c>
      <c r="C8" s="4">
        <v>956</v>
      </c>
    </row>
    <row r="9" spans="1:16" x14ac:dyDescent="0.2">
      <c r="A9" s="294">
        <v>2</v>
      </c>
      <c r="B9" s="290" t="s">
        <v>526</v>
      </c>
      <c r="C9" s="4">
        <v>4400</v>
      </c>
    </row>
    <row r="10" spans="1:16" x14ac:dyDescent="0.2">
      <c r="A10" s="294">
        <v>3</v>
      </c>
      <c r="B10" s="290" t="s">
        <v>527</v>
      </c>
      <c r="C10" s="4">
        <v>1900</v>
      </c>
    </row>
    <row r="11" spans="1:16" x14ac:dyDescent="0.2">
      <c r="A11" s="294">
        <v>4</v>
      </c>
      <c r="B11" s="290" t="s">
        <v>113</v>
      </c>
      <c r="C11" s="4">
        <v>4491</v>
      </c>
    </row>
    <row r="12" spans="1:16" x14ac:dyDescent="0.2">
      <c r="A12" s="294">
        <v>5</v>
      </c>
      <c r="B12" s="290" t="s">
        <v>46</v>
      </c>
      <c r="C12" s="4">
        <v>2362</v>
      </c>
    </row>
    <row r="13" spans="1:16" x14ac:dyDescent="0.2">
      <c r="A13" s="294">
        <v>6</v>
      </c>
      <c r="B13" s="290" t="s">
        <v>50</v>
      </c>
      <c r="C13" s="4">
        <v>3540</v>
      </c>
    </row>
    <row r="14" spans="1:16" x14ac:dyDescent="0.2">
      <c r="A14" s="294">
        <v>7</v>
      </c>
      <c r="B14" s="290" t="s">
        <v>211</v>
      </c>
      <c r="C14" s="4">
        <v>7501</v>
      </c>
    </row>
    <row r="15" spans="1:16" s="170" customFormat="1" x14ac:dyDescent="0.2">
      <c r="A15" s="295"/>
      <c r="B15" s="292" t="s">
        <v>126</v>
      </c>
      <c r="C15" s="32">
        <v>25150</v>
      </c>
    </row>
    <row r="16" spans="1:16" ht="37.5" customHeight="1" x14ac:dyDescent="0.2">
      <c r="A16" s="486" t="s">
        <v>683</v>
      </c>
      <c r="B16" s="486"/>
      <c r="C16" s="487"/>
    </row>
    <row r="17" spans="1:3" ht="24.75" customHeight="1" x14ac:dyDescent="0.2">
      <c r="A17" s="283" t="s">
        <v>135</v>
      </c>
      <c r="B17" s="288" t="s">
        <v>136</v>
      </c>
      <c r="C17" s="262" t="s">
        <v>523</v>
      </c>
    </row>
    <row r="18" spans="1:3" x14ac:dyDescent="0.2">
      <c r="A18" s="289">
        <v>1</v>
      </c>
      <c r="B18" s="290" t="s">
        <v>478</v>
      </c>
      <c r="C18" s="296">
        <v>143</v>
      </c>
    </row>
    <row r="19" spans="1:3" x14ac:dyDescent="0.2">
      <c r="A19" s="289">
        <v>2</v>
      </c>
      <c r="B19" s="290" t="s">
        <v>524</v>
      </c>
      <c r="C19" s="4">
        <v>531</v>
      </c>
    </row>
    <row r="20" spans="1:3" ht="19.5" customHeight="1" x14ac:dyDescent="0.2">
      <c r="A20" s="289">
        <v>3</v>
      </c>
      <c r="B20" s="290" t="s">
        <v>15</v>
      </c>
      <c r="C20" s="4">
        <v>497</v>
      </c>
    </row>
    <row r="21" spans="1:3" x14ac:dyDescent="0.2">
      <c r="A21" s="289">
        <v>4</v>
      </c>
      <c r="B21" s="290" t="s">
        <v>20</v>
      </c>
      <c r="C21" s="4">
        <v>995</v>
      </c>
    </row>
    <row r="22" spans="1:3" x14ac:dyDescent="0.2">
      <c r="A22" s="289">
        <v>5</v>
      </c>
      <c r="B22" s="290" t="s">
        <v>197</v>
      </c>
      <c r="C22" s="4">
        <v>1300</v>
      </c>
    </row>
    <row r="23" spans="1:3" x14ac:dyDescent="0.2">
      <c r="A23" s="289">
        <v>6</v>
      </c>
      <c r="B23" s="290" t="s">
        <v>525</v>
      </c>
      <c r="C23" s="4">
        <v>1800</v>
      </c>
    </row>
    <row r="24" spans="1:3" x14ac:dyDescent="0.2">
      <c r="A24" s="289">
        <v>7</v>
      </c>
      <c r="B24" s="290" t="s">
        <v>526</v>
      </c>
      <c r="C24" s="4">
        <v>3100</v>
      </c>
    </row>
    <row r="25" spans="1:3" x14ac:dyDescent="0.2">
      <c r="A25" s="289">
        <v>8</v>
      </c>
      <c r="B25" s="290" t="s">
        <v>527</v>
      </c>
      <c r="C25" s="4">
        <v>1510</v>
      </c>
    </row>
    <row r="26" spans="1:3" x14ac:dyDescent="0.2">
      <c r="A26" s="289">
        <v>9</v>
      </c>
      <c r="B26" s="290" t="s">
        <v>120</v>
      </c>
      <c r="C26" s="4">
        <v>620</v>
      </c>
    </row>
    <row r="27" spans="1:3" x14ac:dyDescent="0.2">
      <c r="A27" s="289">
        <v>10</v>
      </c>
      <c r="B27" s="290" t="s">
        <v>129</v>
      </c>
      <c r="C27" s="4">
        <v>640</v>
      </c>
    </row>
    <row r="28" spans="1:3" x14ac:dyDescent="0.2">
      <c r="A28" s="289">
        <v>11</v>
      </c>
      <c r="B28" s="290" t="s">
        <v>113</v>
      </c>
      <c r="C28" s="4">
        <v>4028</v>
      </c>
    </row>
    <row r="29" spans="1:3" x14ac:dyDescent="0.2">
      <c r="A29" s="289">
        <v>12</v>
      </c>
      <c r="B29" s="290" t="s">
        <v>46</v>
      </c>
      <c r="C29" s="4">
        <v>2571</v>
      </c>
    </row>
    <row r="30" spans="1:3" x14ac:dyDescent="0.2">
      <c r="A30" s="289">
        <v>13</v>
      </c>
      <c r="B30" s="290" t="s">
        <v>49</v>
      </c>
      <c r="C30" s="4">
        <v>3454</v>
      </c>
    </row>
    <row r="31" spans="1:3" x14ac:dyDescent="0.2">
      <c r="A31" s="289">
        <v>14</v>
      </c>
      <c r="B31" s="290" t="s">
        <v>50</v>
      </c>
      <c r="C31" s="4">
        <v>1177</v>
      </c>
    </row>
    <row r="32" spans="1:3" x14ac:dyDescent="0.2">
      <c r="A32" s="289">
        <v>15</v>
      </c>
      <c r="B32" s="290" t="s">
        <v>211</v>
      </c>
      <c r="C32" s="4">
        <v>4000</v>
      </c>
    </row>
    <row r="33" spans="1:3" s="170" customFormat="1" x14ac:dyDescent="0.2">
      <c r="A33" s="291"/>
      <c r="B33" s="297" t="s">
        <v>126</v>
      </c>
      <c r="C33" s="298">
        <v>26366</v>
      </c>
    </row>
    <row r="34" spans="1:3" x14ac:dyDescent="0.2">
      <c r="C34" s="206"/>
    </row>
    <row r="35" spans="1:3" x14ac:dyDescent="0.2">
      <c r="C35" s="206"/>
    </row>
    <row r="36" spans="1:3" x14ac:dyDescent="0.2">
      <c r="C36" s="206"/>
    </row>
    <row r="37" spans="1:3" x14ac:dyDescent="0.2">
      <c r="C37" s="206"/>
    </row>
    <row r="38" spans="1:3" x14ac:dyDescent="0.2">
      <c r="C38" s="206"/>
    </row>
  </sheetData>
  <mergeCells count="3">
    <mergeCell ref="A16:C16"/>
    <mergeCell ref="A1:C1"/>
    <mergeCell ref="A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20"/>
  <sheetViews>
    <sheetView workbookViewId="0">
      <selection activeCell="B31" sqref="B31"/>
    </sheetView>
  </sheetViews>
  <sheetFormatPr defaultRowHeight="12.75" x14ac:dyDescent="0.2"/>
  <cols>
    <col min="1" max="1" width="16.7109375" style="116" customWidth="1"/>
    <col min="2" max="2" width="67.28515625" style="116" customWidth="1"/>
    <col min="3" max="3" width="13.140625" style="174" customWidth="1"/>
    <col min="4" max="4" width="11" style="116" bestFit="1" customWidth="1"/>
    <col min="5" max="16384" width="9.140625" style="116"/>
  </cols>
  <sheetData>
    <row r="1" spans="1:4" s="115" customFormat="1" x14ac:dyDescent="0.2">
      <c r="A1" s="183" t="s">
        <v>656</v>
      </c>
      <c r="B1" s="182"/>
      <c r="C1" s="182"/>
    </row>
    <row r="2" spans="1:4" s="115" customFormat="1" x14ac:dyDescent="0.2">
      <c r="A2" s="167"/>
      <c r="B2" s="167"/>
      <c r="C2" s="167"/>
    </row>
    <row r="3" spans="1:4" s="168" customFormat="1" x14ac:dyDescent="0.25">
      <c r="A3" s="401" t="s">
        <v>507</v>
      </c>
      <c r="B3" s="401" t="s">
        <v>508</v>
      </c>
      <c r="C3" s="403" t="s">
        <v>116</v>
      </c>
      <c r="D3" s="403"/>
    </row>
    <row r="4" spans="1:4" s="168" customFormat="1" ht="30" customHeight="1" x14ac:dyDescent="0.25">
      <c r="A4" s="402"/>
      <c r="B4" s="402"/>
      <c r="C4" s="354" t="s">
        <v>509</v>
      </c>
      <c r="D4" s="354" t="s">
        <v>510</v>
      </c>
    </row>
    <row r="5" spans="1:4" s="170" customFormat="1" x14ac:dyDescent="0.2">
      <c r="A5" s="169" t="s">
        <v>652</v>
      </c>
      <c r="B5" s="169" t="s">
        <v>171</v>
      </c>
      <c r="C5" s="180">
        <v>523</v>
      </c>
      <c r="D5" s="351">
        <f>C5*21</f>
        <v>10983</v>
      </c>
    </row>
    <row r="6" spans="1:4" s="170" customFormat="1" ht="25.5" x14ac:dyDescent="0.2">
      <c r="A6" s="175" t="s">
        <v>653</v>
      </c>
      <c r="B6" s="169" t="s">
        <v>153</v>
      </c>
      <c r="C6" s="180">
        <v>1500</v>
      </c>
      <c r="D6" s="351">
        <f>C6*7.6</f>
        <v>11400</v>
      </c>
    </row>
    <row r="7" spans="1:4" s="170" customFormat="1" x14ac:dyDescent="0.2">
      <c r="A7" s="169" t="s">
        <v>511</v>
      </c>
      <c r="B7" s="169" t="s">
        <v>654</v>
      </c>
      <c r="C7" s="180">
        <f>C8+C9+C10+C11+C12+C13+C14+C15+C16+C17+C18</f>
        <v>1933</v>
      </c>
      <c r="D7" s="351">
        <f>C7*3</f>
        <v>5799</v>
      </c>
    </row>
    <row r="8" spans="1:4" x14ac:dyDescent="0.2">
      <c r="A8" s="169"/>
      <c r="B8" s="171" t="s">
        <v>512</v>
      </c>
      <c r="C8" s="181">
        <v>400</v>
      </c>
      <c r="D8" s="352">
        <f>C8*3</f>
        <v>1200</v>
      </c>
    </row>
    <row r="9" spans="1:4" ht="16.5" customHeight="1" x14ac:dyDescent="0.2">
      <c r="A9" s="169"/>
      <c r="B9" s="171" t="s">
        <v>513</v>
      </c>
      <c r="C9" s="181">
        <v>100</v>
      </c>
      <c r="D9" s="352">
        <f t="shared" ref="D9:D18" si="0">C9*3</f>
        <v>300</v>
      </c>
    </row>
    <row r="10" spans="1:4" x14ac:dyDescent="0.2">
      <c r="A10" s="169"/>
      <c r="B10" s="171" t="s">
        <v>514</v>
      </c>
      <c r="C10" s="181">
        <v>210</v>
      </c>
      <c r="D10" s="352">
        <f t="shared" si="0"/>
        <v>630</v>
      </c>
    </row>
    <row r="11" spans="1:4" x14ac:dyDescent="0.2">
      <c r="A11" s="169"/>
      <c r="B11" s="171" t="s">
        <v>515</v>
      </c>
      <c r="C11" s="181">
        <v>210</v>
      </c>
      <c r="D11" s="352">
        <f t="shared" si="0"/>
        <v>630</v>
      </c>
    </row>
    <row r="12" spans="1:4" x14ac:dyDescent="0.2">
      <c r="A12" s="169"/>
      <c r="B12" s="171" t="s">
        <v>516</v>
      </c>
      <c r="C12" s="181">
        <v>210</v>
      </c>
      <c r="D12" s="352">
        <f t="shared" si="0"/>
        <v>630</v>
      </c>
    </row>
    <row r="13" spans="1:4" x14ac:dyDescent="0.2">
      <c r="A13" s="169"/>
      <c r="B13" s="171" t="s">
        <v>517</v>
      </c>
      <c r="C13" s="181">
        <v>400</v>
      </c>
      <c r="D13" s="352">
        <f t="shared" si="0"/>
        <v>1200</v>
      </c>
    </row>
    <row r="14" spans="1:4" x14ac:dyDescent="0.2">
      <c r="A14" s="169"/>
      <c r="B14" s="171" t="s">
        <v>518</v>
      </c>
      <c r="C14" s="181">
        <v>100</v>
      </c>
      <c r="D14" s="352">
        <f t="shared" si="0"/>
        <v>300</v>
      </c>
    </row>
    <row r="15" spans="1:4" x14ac:dyDescent="0.2">
      <c r="A15" s="169"/>
      <c r="B15" s="172" t="s">
        <v>519</v>
      </c>
      <c r="C15" s="181">
        <v>33</v>
      </c>
      <c r="D15" s="352">
        <f t="shared" si="0"/>
        <v>99</v>
      </c>
    </row>
    <row r="16" spans="1:4" x14ac:dyDescent="0.2">
      <c r="A16" s="169"/>
      <c r="B16" s="171" t="s">
        <v>520</v>
      </c>
      <c r="C16" s="181">
        <v>150</v>
      </c>
      <c r="D16" s="352">
        <f t="shared" si="0"/>
        <v>450</v>
      </c>
    </row>
    <row r="17" spans="1:4" x14ac:dyDescent="0.2">
      <c r="A17" s="169"/>
      <c r="B17" s="171" t="s">
        <v>521</v>
      </c>
      <c r="C17" s="181">
        <v>60</v>
      </c>
      <c r="D17" s="352">
        <f t="shared" si="0"/>
        <v>180</v>
      </c>
    </row>
    <row r="18" spans="1:4" x14ac:dyDescent="0.2">
      <c r="A18" s="169"/>
      <c r="B18" s="171" t="s">
        <v>522</v>
      </c>
      <c r="C18" s="181">
        <v>60</v>
      </c>
      <c r="D18" s="352">
        <f t="shared" si="0"/>
        <v>180</v>
      </c>
    </row>
    <row r="19" spans="1:4" ht="12.75" customHeight="1" x14ac:dyDescent="0.2">
      <c r="A19" s="398" t="s">
        <v>655</v>
      </c>
      <c r="B19" s="179" t="s">
        <v>654</v>
      </c>
      <c r="C19" s="180">
        <v>80</v>
      </c>
      <c r="D19" s="351">
        <v>736</v>
      </c>
    </row>
    <row r="20" spans="1:4" s="115" customFormat="1" ht="12" customHeight="1" x14ac:dyDescent="0.2">
      <c r="A20" s="399"/>
      <c r="B20" s="178" t="s">
        <v>336</v>
      </c>
      <c r="C20" s="353">
        <v>20</v>
      </c>
      <c r="D20" s="353">
        <v>184</v>
      </c>
    </row>
    <row r="21" spans="1:4" s="115" customFormat="1" ht="12" customHeight="1" x14ac:dyDescent="0.2">
      <c r="A21" s="399"/>
      <c r="B21" s="178" t="s">
        <v>554</v>
      </c>
      <c r="C21" s="353">
        <v>27</v>
      </c>
      <c r="D21" s="353">
        <v>248</v>
      </c>
    </row>
    <row r="22" spans="1:4" s="115" customFormat="1" ht="14.25" customHeight="1" x14ac:dyDescent="0.2">
      <c r="A22" s="400"/>
      <c r="B22" s="178" t="s">
        <v>555</v>
      </c>
      <c r="C22" s="353">
        <v>33</v>
      </c>
      <c r="D22" s="353">
        <v>304</v>
      </c>
    </row>
    <row r="23" spans="1:4" s="115" customFormat="1" x14ac:dyDescent="0.2">
      <c r="C23" s="173"/>
    </row>
    <row r="24" spans="1:4" s="115" customFormat="1" x14ac:dyDescent="0.2">
      <c r="C24" s="173"/>
    </row>
    <row r="25" spans="1:4" s="115" customFormat="1" x14ac:dyDescent="0.2">
      <c r="C25" s="173"/>
    </row>
    <row r="26" spans="1:4" s="115" customFormat="1" x14ac:dyDescent="0.2">
      <c r="C26" s="173"/>
    </row>
    <row r="27" spans="1:4" s="115" customFormat="1" x14ac:dyDescent="0.2">
      <c r="C27" s="173"/>
    </row>
    <row r="28" spans="1:4" s="115" customFormat="1" x14ac:dyDescent="0.2">
      <c r="C28" s="173"/>
    </row>
    <row r="29" spans="1:4" s="115" customFormat="1" x14ac:dyDescent="0.2">
      <c r="C29" s="173"/>
    </row>
    <row r="30" spans="1:4" s="115" customFormat="1" x14ac:dyDescent="0.2">
      <c r="C30" s="173"/>
    </row>
    <row r="31" spans="1:4" s="115" customFormat="1" x14ac:dyDescent="0.2">
      <c r="C31" s="173"/>
    </row>
    <row r="32" spans="1:4" s="115" customFormat="1" x14ac:dyDescent="0.2">
      <c r="C32" s="173"/>
    </row>
    <row r="33" spans="3:3" s="115" customFormat="1" x14ac:dyDescent="0.2">
      <c r="C33" s="173"/>
    </row>
    <row r="34" spans="3:3" s="115" customFormat="1" x14ac:dyDescent="0.2">
      <c r="C34" s="173"/>
    </row>
    <row r="35" spans="3:3" s="115" customFormat="1" x14ac:dyDescent="0.2">
      <c r="C35" s="173"/>
    </row>
    <row r="36" spans="3:3" s="115" customFormat="1" x14ac:dyDescent="0.2">
      <c r="C36" s="173"/>
    </row>
    <row r="37" spans="3:3" s="115" customFormat="1" x14ac:dyDescent="0.2">
      <c r="C37" s="173"/>
    </row>
    <row r="38" spans="3:3" s="115" customFormat="1" x14ac:dyDescent="0.2">
      <c r="C38" s="173"/>
    </row>
    <row r="39" spans="3:3" s="115" customFormat="1" x14ac:dyDescent="0.2">
      <c r="C39" s="173"/>
    </row>
    <row r="40" spans="3:3" s="115" customFormat="1" x14ac:dyDescent="0.2">
      <c r="C40" s="173"/>
    </row>
    <row r="41" spans="3:3" s="115" customFormat="1" x14ac:dyDescent="0.2">
      <c r="C41" s="173"/>
    </row>
    <row r="42" spans="3:3" s="115" customFormat="1" x14ac:dyDescent="0.2">
      <c r="C42" s="173"/>
    </row>
    <row r="43" spans="3:3" s="115" customFormat="1" x14ac:dyDescent="0.2">
      <c r="C43" s="173"/>
    </row>
    <row r="44" spans="3:3" s="115" customFormat="1" x14ac:dyDescent="0.2">
      <c r="C44" s="173"/>
    </row>
    <row r="45" spans="3:3" s="115" customFormat="1" x14ac:dyDescent="0.2">
      <c r="C45" s="173"/>
    </row>
    <row r="46" spans="3:3" s="115" customFormat="1" x14ac:dyDescent="0.2">
      <c r="C46" s="173"/>
    </row>
    <row r="47" spans="3:3" s="115" customFormat="1" x14ac:dyDescent="0.2">
      <c r="C47" s="173"/>
    </row>
    <row r="48" spans="3:3" s="115" customFormat="1" x14ac:dyDescent="0.2">
      <c r="C48" s="173"/>
    </row>
    <row r="49" spans="3:3" s="115" customFormat="1" x14ac:dyDescent="0.2">
      <c r="C49" s="173"/>
    </row>
    <row r="50" spans="3:3" s="115" customFormat="1" x14ac:dyDescent="0.2">
      <c r="C50" s="173"/>
    </row>
    <row r="51" spans="3:3" s="115" customFormat="1" x14ac:dyDescent="0.2">
      <c r="C51" s="173"/>
    </row>
    <row r="52" spans="3:3" s="115" customFormat="1" x14ac:dyDescent="0.2">
      <c r="C52" s="173"/>
    </row>
    <row r="53" spans="3:3" s="115" customFormat="1" x14ac:dyDescent="0.2">
      <c r="C53" s="173"/>
    </row>
    <row r="54" spans="3:3" s="115" customFormat="1" x14ac:dyDescent="0.2">
      <c r="C54" s="173"/>
    </row>
    <row r="55" spans="3:3" s="115" customFormat="1" x14ac:dyDescent="0.2">
      <c r="C55" s="173"/>
    </row>
    <row r="56" spans="3:3" s="115" customFormat="1" x14ac:dyDescent="0.2">
      <c r="C56" s="173"/>
    </row>
    <row r="57" spans="3:3" s="115" customFormat="1" x14ac:dyDescent="0.2">
      <c r="C57" s="173"/>
    </row>
    <row r="58" spans="3:3" s="115" customFormat="1" x14ac:dyDescent="0.2">
      <c r="C58" s="173"/>
    </row>
    <row r="59" spans="3:3" s="115" customFormat="1" x14ac:dyDescent="0.2">
      <c r="C59" s="173"/>
    </row>
    <row r="60" spans="3:3" s="115" customFormat="1" x14ac:dyDescent="0.2">
      <c r="C60" s="173"/>
    </row>
    <row r="61" spans="3:3" s="115" customFormat="1" x14ac:dyDescent="0.2">
      <c r="C61" s="173"/>
    </row>
    <row r="62" spans="3:3" s="115" customFormat="1" x14ac:dyDescent="0.2">
      <c r="C62" s="173"/>
    </row>
    <row r="63" spans="3:3" s="115" customFormat="1" x14ac:dyDescent="0.2">
      <c r="C63" s="173"/>
    </row>
    <row r="64" spans="3:3" s="115" customFormat="1" x14ac:dyDescent="0.2">
      <c r="C64" s="173"/>
    </row>
    <row r="65" spans="3:3" s="115" customFormat="1" x14ac:dyDescent="0.2">
      <c r="C65" s="173"/>
    </row>
    <row r="66" spans="3:3" s="115" customFormat="1" x14ac:dyDescent="0.2">
      <c r="C66" s="173"/>
    </row>
    <row r="67" spans="3:3" s="115" customFormat="1" x14ac:dyDescent="0.2">
      <c r="C67" s="173"/>
    </row>
    <row r="68" spans="3:3" s="115" customFormat="1" x14ac:dyDescent="0.2">
      <c r="C68" s="173"/>
    </row>
    <row r="69" spans="3:3" s="115" customFormat="1" x14ac:dyDescent="0.2">
      <c r="C69" s="173"/>
    </row>
    <row r="70" spans="3:3" s="115" customFormat="1" x14ac:dyDescent="0.2">
      <c r="C70" s="173"/>
    </row>
    <row r="71" spans="3:3" s="115" customFormat="1" x14ac:dyDescent="0.2">
      <c r="C71" s="173"/>
    </row>
    <row r="72" spans="3:3" s="115" customFormat="1" x14ac:dyDescent="0.2">
      <c r="C72" s="173"/>
    </row>
    <row r="73" spans="3:3" s="115" customFormat="1" x14ac:dyDescent="0.2">
      <c r="C73" s="173"/>
    </row>
    <row r="74" spans="3:3" s="115" customFormat="1" x14ac:dyDescent="0.2">
      <c r="C74" s="173"/>
    </row>
    <row r="75" spans="3:3" s="115" customFormat="1" x14ac:dyDescent="0.2">
      <c r="C75" s="173"/>
    </row>
    <row r="76" spans="3:3" s="115" customFormat="1" x14ac:dyDescent="0.2">
      <c r="C76" s="173"/>
    </row>
    <row r="77" spans="3:3" s="115" customFormat="1" x14ac:dyDescent="0.2">
      <c r="C77" s="173"/>
    </row>
    <row r="78" spans="3:3" s="115" customFormat="1" x14ac:dyDescent="0.2">
      <c r="C78" s="173"/>
    </row>
    <row r="79" spans="3:3" s="115" customFormat="1" x14ac:dyDescent="0.2">
      <c r="C79" s="173"/>
    </row>
    <row r="80" spans="3:3" s="115" customFormat="1" x14ac:dyDescent="0.2">
      <c r="C80" s="173"/>
    </row>
    <row r="81" spans="3:3" s="115" customFormat="1" x14ac:dyDescent="0.2">
      <c r="C81" s="173"/>
    </row>
    <row r="82" spans="3:3" s="115" customFormat="1" x14ac:dyDescent="0.2">
      <c r="C82" s="173"/>
    </row>
    <row r="83" spans="3:3" s="115" customFormat="1" x14ac:dyDescent="0.2">
      <c r="C83" s="173"/>
    </row>
    <row r="84" spans="3:3" s="115" customFormat="1" x14ac:dyDescent="0.2">
      <c r="C84" s="173"/>
    </row>
    <row r="85" spans="3:3" s="115" customFormat="1" x14ac:dyDescent="0.2">
      <c r="C85" s="173"/>
    </row>
    <row r="86" spans="3:3" s="115" customFormat="1" x14ac:dyDescent="0.2">
      <c r="C86" s="173"/>
    </row>
    <row r="87" spans="3:3" s="115" customFormat="1" x14ac:dyDescent="0.2">
      <c r="C87" s="173"/>
    </row>
    <row r="88" spans="3:3" s="115" customFormat="1" x14ac:dyDescent="0.2">
      <c r="C88" s="173"/>
    </row>
    <row r="89" spans="3:3" s="115" customFormat="1" x14ac:dyDescent="0.2">
      <c r="C89" s="173"/>
    </row>
    <row r="90" spans="3:3" s="115" customFormat="1" x14ac:dyDescent="0.2">
      <c r="C90" s="173"/>
    </row>
    <row r="91" spans="3:3" s="115" customFormat="1" x14ac:dyDescent="0.2">
      <c r="C91" s="173"/>
    </row>
    <row r="92" spans="3:3" s="115" customFormat="1" x14ac:dyDescent="0.2">
      <c r="C92" s="173"/>
    </row>
    <row r="93" spans="3:3" s="115" customFormat="1" x14ac:dyDescent="0.2">
      <c r="C93" s="173"/>
    </row>
    <row r="94" spans="3:3" s="115" customFormat="1" x14ac:dyDescent="0.2">
      <c r="C94" s="173"/>
    </row>
    <row r="95" spans="3:3" s="115" customFormat="1" x14ac:dyDescent="0.2">
      <c r="C95" s="173"/>
    </row>
    <row r="96" spans="3:3" s="115" customFormat="1" x14ac:dyDescent="0.2">
      <c r="C96" s="173"/>
    </row>
    <row r="97" spans="3:3" s="115" customFormat="1" x14ac:dyDescent="0.2">
      <c r="C97" s="173"/>
    </row>
    <row r="98" spans="3:3" s="115" customFormat="1" x14ac:dyDescent="0.2">
      <c r="C98" s="173"/>
    </row>
    <row r="99" spans="3:3" s="115" customFormat="1" x14ac:dyDescent="0.2">
      <c r="C99" s="173"/>
    </row>
    <row r="100" spans="3:3" s="115" customFormat="1" x14ac:dyDescent="0.2">
      <c r="C100" s="173"/>
    </row>
    <row r="101" spans="3:3" s="115" customFormat="1" x14ac:dyDescent="0.2">
      <c r="C101" s="173"/>
    </row>
    <row r="102" spans="3:3" s="115" customFormat="1" x14ac:dyDescent="0.2">
      <c r="C102" s="173"/>
    </row>
    <row r="103" spans="3:3" s="115" customFormat="1" x14ac:dyDescent="0.2">
      <c r="C103" s="173"/>
    </row>
    <row r="104" spans="3:3" s="115" customFormat="1" x14ac:dyDescent="0.2">
      <c r="C104" s="173"/>
    </row>
    <row r="105" spans="3:3" s="115" customFormat="1" x14ac:dyDescent="0.2">
      <c r="C105" s="173"/>
    </row>
    <row r="106" spans="3:3" s="115" customFormat="1" x14ac:dyDescent="0.2">
      <c r="C106" s="173"/>
    </row>
    <row r="107" spans="3:3" s="115" customFormat="1" x14ac:dyDescent="0.2">
      <c r="C107" s="173"/>
    </row>
    <row r="108" spans="3:3" s="115" customFormat="1" x14ac:dyDescent="0.2">
      <c r="C108" s="173"/>
    </row>
    <row r="109" spans="3:3" s="115" customFormat="1" x14ac:dyDescent="0.2">
      <c r="C109" s="173"/>
    </row>
    <row r="110" spans="3:3" s="115" customFormat="1" x14ac:dyDescent="0.2">
      <c r="C110" s="173"/>
    </row>
    <row r="111" spans="3:3" s="115" customFormat="1" x14ac:dyDescent="0.2">
      <c r="C111" s="173"/>
    </row>
    <row r="112" spans="3:3" s="115" customFormat="1" x14ac:dyDescent="0.2">
      <c r="C112" s="173"/>
    </row>
    <row r="113" spans="3:3" s="115" customFormat="1" x14ac:dyDescent="0.2">
      <c r="C113" s="173"/>
    </row>
    <row r="114" spans="3:3" s="115" customFormat="1" x14ac:dyDescent="0.2">
      <c r="C114" s="173"/>
    </row>
    <row r="115" spans="3:3" s="115" customFormat="1" x14ac:dyDescent="0.2">
      <c r="C115" s="173"/>
    </row>
    <row r="116" spans="3:3" s="115" customFormat="1" x14ac:dyDescent="0.2">
      <c r="C116" s="173"/>
    </row>
    <row r="117" spans="3:3" s="115" customFormat="1" x14ac:dyDescent="0.2">
      <c r="C117" s="173"/>
    </row>
    <row r="118" spans="3:3" s="115" customFormat="1" x14ac:dyDescent="0.2">
      <c r="C118" s="173"/>
    </row>
    <row r="119" spans="3:3" s="115" customFormat="1" x14ac:dyDescent="0.2">
      <c r="C119" s="173"/>
    </row>
    <row r="120" spans="3:3" s="115" customFormat="1" x14ac:dyDescent="0.2">
      <c r="C120" s="173"/>
    </row>
    <row r="121" spans="3:3" s="115" customFormat="1" x14ac:dyDescent="0.2">
      <c r="C121" s="173"/>
    </row>
    <row r="122" spans="3:3" s="115" customFormat="1" x14ac:dyDescent="0.2">
      <c r="C122" s="173"/>
    </row>
    <row r="123" spans="3:3" s="115" customFormat="1" x14ac:dyDescent="0.2">
      <c r="C123" s="173"/>
    </row>
    <row r="124" spans="3:3" s="115" customFormat="1" x14ac:dyDescent="0.2">
      <c r="C124" s="173"/>
    </row>
    <row r="125" spans="3:3" s="115" customFormat="1" x14ac:dyDescent="0.2">
      <c r="C125" s="173"/>
    </row>
    <row r="126" spans="3:3" s="115" customFormat="1" x14ac:dyDescent="0.2">
      <c r="C126" s="173"/>
    </row>
    <row r="127" spans="3:3" s="115" customFormat="1" x14ac:dyDescent="0.2">
      <c r="C127" s="173"/>
    </row>
    <row r="128" spans="3:3" s="115" customFormat="1" x14ac:dyDescent="0.2">
      <c r="C128" s="173"/>
    </row>
    <row r="129" spans="3:3" s="115" customFormat="1" x14ac:dyDescent="0.2">
      <c r="C129" s="173"/>
    </row>
    <row r="130" spans="3:3" s="115" customFormat="1" x14ac:dyDescent="0.2">
      <c r="C130" s="173"/>
    </row>
    <row r="131" spans="3:3" s="115" customFormat="1" x14ac:dyDescent="0.2">
      <c r="C131" s="173"/>
    </row>
    <row r="132" spans="3:3" s="115" customFormat="1" x14ac:dyDescent="0.2">
      <c r="C132" s="173"/>
    </row>
    <row r="133" spans="3:3" s="115" customFormat="1" x14ac:dyDescent="0.2">
      <c r="C133" s="173"/>
    </row>
    <row r="134" spans="3:3" s="115" customFormat="1" x14ac:dyDescent="0.2">
      <c r="C134" s="173"/>
    </row>
    <row r="135" spans="3:3" s="115" customFormat="1" x14ac:dyDescent="0.2">
      <c r="C135" s="173"/>
    </row>
    <row r="136" spans="3:3" s="115" customFormat="1" x14ac:dyDescent="0.2">
      <c r="C136" s="173"/>
    </row>
    <row r="137" spans="3:3" s="115" customFormat="1" x14ac:dyDescent="0.2">
      <c r="C137" s="173"/>
    </row>
    <row r="138" spans="3:3" s="115" customFormat="1" x14ac:dyDescent="0.2">
      <c r="C138" s="173"/>
    </row>
    <row r="139" spans="3:3" s="115" customFormat="1" x14ac:dyDescent="0.2">
      <c r="C139" s="173"/>
    </row>
    <row r="140" spans="3:3" s="115" customFormat="1" x14ac:dyDescent="0.2">
      <c r="C140" s="173"/>
    </row>
    <row r="141" spans="3:3" s="115" customFormat="1" x14ac:dyDescent="0.2">
      <c r="C141" s="173"/>
    </row>
    <row r="142" spans="3:3" s="115" customFormat="1" x14ac:dyDescent="0.2">
      <c r="C142" s="173"/>
    </row>
    <row r="143" spans="3:3" s="115" customFormat="1" x14ac:dyDescent="0.2">
      <c r="C143" s="173"/>
    </row>
    <row r="144" spans="3:3" s="115" customFormat="1" x14ac:dyDescent="0.2">
      <c r="C144" s="173"/>
    </row>
    <row r="145" spans="3:3" s="115" customFormat="1" x14ac:dyDescent="0.2">
      <c r="C145" s="173"/>
    </row>
    <row r="146" spans="3:3" s="115" customFormat="1" x14ac:dyDescent="0.2">
      <c r="C146" s="173"/>
    </row>
    <row r="147" spans="3:3" s="115" customFormat="1" x14ac:dyDescent="0.2">
      <c r="C147" s="173"/>
    </row>
    <row r="148" spans="3:3" s="115" customFormat="1" x14ac:dyDescent="0.2">
      <c r="C148" s="173"/>
    </row>
    <row r="149" spans="3:3" s="115" customFormat="1" x14ac:dyDescent="0.2">
      <c r="C149" s="173"/>
    </row>
    <row r="150" spans="3:3" s="115" customFormat="1" x14ac:dyDescent="0.2">
      <c r="C150" s="173"/>
    </row>
    <row r="151" spans="3:3" s="115" customFormat="1" x14ac:dyDescent="0.2">
      <c r="C151" s="173"/>
    </row>
    <row r="152" spans="3:3" s="115" customFormat="1" x14ac:dyDescent="0.2">
      <c r="C152" s="173"/>
    </row>
    <row r="153" spans="3:3" s="115" customFormat="1" x14ac:dyDescent="0.2">
      <c r="C153" s="173"/>
    </row>
    <row r="154" spans="3:3" s="115" customFormat="1" x14ac:dyDescent="0.2">
      <c r="C154" s="173"/>
    </row>
    <row r="155" spans="3:3" s="115" customFormat="1" x14ac:dyDescent="0.2">
      <c r="C155" s="173"/>
    </row>
    <row r="156" spans="3:3" s="115" customFormat="1" x14ac:dyDescent="0.2">
      <c r="C156" s="173"/>
    </row>
    <row r="157" spans="3:3" s="115" customFormat="1" x14ac:dyDescent="0.2">
      <c r="C157" s="173"/>
    </row>
    <row r="158" spans="3:3" s="115" customFormat="1" x14ac:dyDescent="0.2">
      <c r="C158" s="173"/>
    </row>
    <row r="159" spans="3:3" s="115" customFormat="1" x14ac:dyDescent="0.2">
      <c r="C159" s="173"/>
    </row>
    <row r="160" spans="3:3" s="115" customFormat="1" x14ac:dyDescent="0.2">
      <c r="C160" s="173"/>
    </row>
    <row r="161" spans="3:3" s="115" customFormat="1" x14ac:dyDescent="0.2">
      <c r="C161" s="173"/>
    </row>
    <row r="162" spans="3:3" s="115" customFormat="1" x14ac:dyDescent="0.2">
      <c r="C162" s="173"/>
    </row>
    <row r="163" spans="3:3" s="115" customFormat="1" x14ac:dyDescent="0.2">
      <c r="C163" s="173"/>
    </row>
    <row r="164" spans="3:3" s="115" customFormat="1" x14ac:dyDescent="0.2">
      <c r="C164" s="173"/>
    </row>
    <row r="165" spans="3:3" s="115" customFormat="1" x14ac:dyDescent="0.2">
      <c r="C165" s="173"/>
    </row>
    <row r="166" spans="3:3" s="115" customFormat="1" x14ac:dyDescent="0.2">
      <c r="C166" s="173"/>
    </row>
    <row r="167" spans="3:3" s="115" customFormat="1" x14ac:dyDescent="0.2">
      <c r="C167" s="173"/>
    </row>
    <row r="168" spans="3:3" s="115" customFormat="1" x14ac:dyDescent="0.2">
      <c r="C168" s="173"/>
    </row>
    <row r="169" spans="3:3" s="115" customFormat="1" x14ac:dyDescent="0.2">
      <c r="C169" s="173"/>
    </row>
    <row r="170" spans="3:3" s="115" customFormat="1" x14ac:dyDescent="0.2">
      <c r="C170" s="173"/>
    </row>
    <row r="171" spans="3:3" s="115" customFormat="1" x14ac:dyDescent="0.2">
      <c r="C171" s="173"/>
    </row>
    <row r="172" spans="3:3" s="115" customFormat="1" x14ac:dyDescent="0.2">
      <c r="C172" s="173"/>
    </row>
    <row r="173" spans="3:3" s="115" customFormat="1" x14ac:dyDescent="0.2">
      <c r="C173" s="173"/>
    </row>
    <row r="174" spans="3:3" s="115" customFormat="1" x14ac:dyDescent="0.2">
      <c r="C174" s="173"/>
    </row>
    <row r="175" spans="3:3" s="115" customFormat="1" x14ac:dyDescent="0.2">
      <c r="C175" s="173"/>
    </row>
    <row r="176" spans="3:3" s="115" customFormat="1" x14ac:dyDescent="0.2">
      <c r="C176" s="173"/>
    </row>
    <row r="177" spans="3:3" s="115" customFormat="1" x14ac:dyDescent="0.2">
      <c r="C177" s="173"/>
    </row>
    <row r="178" spans="3:3" s="115" customFormat="1" x14ac:dyDescent="0.2">
      <c r="C178" s="173"/>
    </row>
    <row r="179" spans="3:3" s="115" customFormat="1" x14ac:dyDescent="0.2">
      <c r="C179" s="173"/>
    </row>
    <row r="180" spans="3:3" s="115" customFormat="1" x14ac:dyDescent="0.2">
      <c r="C180" s="173"/>
    </row>
    <row r="181" spans="3:3" s="115" customFormat="1" x14ac:dyDescent="0.2">
      <c r="C181" s="173"/>
    </row>
    <row r="182" spans="3:3" s="115" customFormat="1" x14ac:dyDescent="0.2">
      <c r="C182" s="173"/>
    </row>
    <row r="183" spans="3:3" s="115" customFormat="1" x14ac:dyDescent="0.2">
      <c r="C183" s="173"/>
    </row>
    <row r="184" spans="3:3" s="115" customFormat="1" x14ac:dyDescent="0.2">
      <c r="C184" s="173"/>
    </row>
    <row r="185" spans="3:3" s="115" customFormat="1" x14ac:dyDescent="0.2">
      <c r="C185" s="173"/>
    </row>
    <row r="186" spans="3:3" s="115" customFormat="1" x14ac:dyDescent="0.2">
      <c r="C186" s="173"/>
    </row>
    <row r="187" spans="3:3" s="115" customFormat="1" x14ac:dyDescent="0.2">
      <c r="C187" s="173"/>
    </row>
    <row r="188" spans="3:3" s="115" customFormat="1" x14ac:dyDescent="0.2">
      <c r="C188" s="173"/>
    </row>
    <row r="189" spans="3:3" s="115" customFormat="1" x14ac:dyDescent="0.2">
      <c r="C189" s="173"/>
    </row>
    <row r="190" spans="3:3" s="115" customFormat="1" x14ac:dyDescent="0.2">
      <c r="C190" s="173"/>
    </row>
    <row r="191" spans="3:3" s="115" customFormat="1" x14ac:dyDescent="0.2">
      <c r="C191" s="173"/>
    </row>
    <row r="192" spans="3:3" s="115" customFormat="1" x14ac:dyDescent="0.2">
      <c r="C192" s="173"/>
    </row>
    <row r="193" spans="3:3" s="115" customFormat="1" x14ac:dyDescent="0.2">
      <c r="C193" s="173"/>
    </row>
    <row r="194" spans="3:3" s="115" customFormat="1" x14ac:dyDescent="0.2">
      <c r="C194" s="173"/>
    </row>
    <row r="195" spans="3:3" s="115" customFormat="1" x14ac:dyDescent="0.2">
      <c r="C195" s="173"/>
    </row>
    <row r="196" spans="3:3" s="115" customFormat="1" x14ac:dyDescent="0.2">
      <c r="C196" s="173"/>
    </row>
    <row r="197" spans="3:3" s="115" customFormat="1" x14ac:dyDescent="0.2">
      <c r="C197" s="173"/>
    </row>
    <row r="198" spans="3:3" s="115" customFormat="1" x14ac:dyDescent="0.2">
      <c r="C198" s="173"/>
    </row>
    <row r="199" spans="3:3" s="115" customFormat="1" x14ac:dyDescent="0.2">
      <c r="C199" s="173"/>
    </row>
    <row r="200" spans="3:3" s="115" customFormat="1" x14ac:dyDescent="0.2">
      <c r="C200" s="173"/>
    </row>
    <row r="201" spans="3:3" s="115" customFormat="1" x14ac:dyDescent="0.2">
      <c r="C201" s="173"/>
    </row>
    <row r="202" spans="3:3" s="115" customFormat="1" x14ac:dyDescent="0.2">
      <c r="C202" s="173"/>
    </row>
    <row r="203" spans="3:3" s="115" customFormat="1" x14ac:dyDescent="0.2">
      <c r="C203" s="173"/>
    </row>
    <row r="204" spans="3:3" s="115" customFormat="1" x14ac:dyDescent="0.2">
      <c r="C204" s="173"/>
    </row>
    <row r="205" spans="3:3" s="115" customFormat="1" x14ac:dyDescent="0.2">
      <c r="C205" s="173"/>
    </row>
    <row r="206" spans="3:3" s="115" customFormat="1" x14ac:dyDescent="0.2">
      <c r="C206" s="173"/>
    </row>
    <row r="207" spans="3:3" s="115" customFormat="1" x14ac:dyDescent="0.2">
      <c r="C207" s="173"/>
    </row>
    <row r="208" spans="3:3" s="115" customFormat="1" x14ac:dyDescent="0.2">
      <c r="C208" s="173"/>
    </row>
    <row r="209" spans="3:3" s="115" customFormat="1" x14ac:dyDescent="0.2">
      <c r="C209" s="173"/>
    </row>
    <row r="210" spans="3:3" s="115" customFormat="1" x14ac:dyDescent="0.2">
      <c r="C210" s="173"/>
    </row>
    <row r="211" spans="3:3" s="115" customFormat="1" x14ac:dyDescent="0.2">
      <c r="C211" s="173"/>
    </row>
    <row r="212" spans="3:3" s="115" customFormat="1" x14ac:dyDescent="0.2">
      <c r="C212" s="173"/>
    </row>
    <row r="213" spans="3:3" s="115" customFormat="1" x14ac:dyDescent="0.2">
      <c r="C213" s="173"/>
    </row>
    <row r="214" spans="3:3" s="115" customFormat="1" x14ac:dyDescent="0.2">
      <c r="C214" s="173"/>
    </row>
    <row r="215" spans="3:3" s="115" customFormat="1" x14ac:dyDescent="0.2">
      <c r="C215" s="173"/>
    </row>
    <row r="216" spans="3:3" s="115" customFormat="1" x14ac:dyDescent="0.2">
      <c r="C216" s="173"/>
    </row>
    <row r="217" spans="3:3" s="115" customFormat="1" x14ac:dyDescent="0.2">
      <c r="C217" s="173"/>
    </row>
    <row r="218" spans="3:3" s="115" customFormat="1" x14ac:dyDescent="0.2">
      <c r="C218" s="173"/>
    </row>
    <row r="219" spans="3:3" s="115" customFormat="1" x14ac:dyDescent="0.2">
      <c r="C219" s="173"/>
    </row>
    <row r="220" spans="3:3" s="115" customFormat="1" x14ac:dyDescent="0.2">
      <c r="C220" s="173"/>
    </row>
    <row r="221" spans="3:3" s="115" customFormat="1" x14ac:dyDescent="0.2">
      <c r="C221" s="173"/>
    </row>
    <row r="222" spans="3:3" s="115" customFormat="1" x14ac:dyDescent="0.2">
      <c r="C222" s="173"/>
    </row>
    <row r="223" spans="3:3" s="115" customFormat="1" x14ac:dyDescent="0.2">
      <c r="C223" s="173"/>
    </row>
    <row r="224" spans="3:3" s="115" customFormat="1" x14ac:dyDescent="0.2">
      <c r="C224" s="173"/>
    </row>
    <row r="225" spans="3:3" s="115" customFormat="1" x14ac:dyDescent="0.2">
      <c r="C225" s="173"/>
    </row>
    <row r="226" spans="3:3" s="115" customFormat="1" x14ac:dyDescent="0.2">
      <c r="C226" s="173"/>
    </row>
    <row r="227" spans="3:3" s="115" customFormat="1" x14ac:dyDescent="0.2">
      <c r="C227" s="173"/>
    </row>
    <row r="228" spans="3:3" s="115" customFormat="1" x14ac:dyDescent="0.2">
      <c r="C228" s="173"/>
    </row>
    <row r="229" spans="3:3" s="115" customFormat="1" x14ac:dyDescent="0.2">
      <c r="C229" s="173"/>
    </row>
    <row r="230" spans="3:3" s="115" customFormat="1" x14ac:dyDescent="0.2">
      <c r="C230" s="173"/>
    </row>
    <row r="231" spans="3:3" s="115" customFormat="1" x14ac:dyDescent="0.2">
      <c r="C231" s="173"/>
    </row>
    <row r="232" spans="3:3" s="115" customFormat="1" x14ac:dyDescent="0.2">
      <c r="C232" s="173"/>
    </row>
    <row r="233" spans="3:3" s="115" customFormat="1" x14ac:dyDescent="0.2">
      <c r="C233" s="173"/>
    </row>
    <row r="234" spans="3:3" s="115" customFormat="1" x14ac:dyDescent="0.2">
      <c r="C234" s="173"/>
    </row>
    <row r="235" spans="3:3" s="115" customFormat="1" x14ac:dyDescent="0.2">
      <c r="C235" s="173"/>
    </row>
    <row r="236" spans="3:3" s="115" customFormat="1" x14ac:dyDescent="0.2">
      <c r="C236" s="173"/>
    </row>
    <row r="237" spans="3:3" s="115" customFormat="1" x14ac:dyDescent="0.2">
      <c r="C237" s="173"/>
    </row>
    <row r="238" spans="3:3" s="115" customFormat="1" x14ac:dyDescent="0.2">
      <c r="C238" s="173"/>
    </row>
    <row r="239" spans="3:3" s="115" customFormat="1" x14ac:dyDescent="0.2">
      <c r="C239" s="173"/>
    </row>
    <row r="240" spans="3:3" s="115" customFormat="1" x14ac:dyDescent="0.2">
      <c r="C240" s="173"/>
    </row>
    <row r="241" spans="3:3" s="115" customFormat="1" x14ac:dyDescent="0.2">
      <c r="C241" s="173"/>
    </row>
    <row r="242" spans="3:3" s="115" customFormat="1" x14ac:dyDescent="0.2">
      <c r="C242" s="173"/>
    </row>
    <row r="243" spans="3:3" s="115" customFormat="1" x14ac:dyDescent="0.2">
      <c r="C243" s="173"/>
    </row>
    <row r="244" spans="3:3" s="115" customFormat="1" x14ac:dyDescent="0.2">
      <c r="C244" s="173"/>
    </row>
    <row r="245" spans="3:3" s="115" customFormat="1" x14ac:dyDescent="0.2">
      <c r="C245" s="173"/>
    </row>
    <row r="246" spans="3:3" s="115" customFormat="1" x14ac:dyDescent="0.2">
      <c r="C246" s="173"/>
    </row>
    <row r="247" spans="3:3" s="115" customFormat="1" x14ac:dyDescent="0.2">
      <c r="C247" s="173"/>
    </row>
    <row r="248" spans="3:3" s="115" customFormat="1" x14ac:dyDescent="0.2">
      <c r="C248" s="173"/>
    </row>
    <row r="249" spans="3:3" s="115" customFormat="1" x14ac:dyDescent="0.2">
      <c r="C249" s="173"/>
    </row>
    <row r="250" spans="3:3" s="115" customFormat="1" x14ac:dyDescent="0.2">
      <c r="C250" s="173"/>
    </row>
    <row r="251" spans="3:3" s="115" customFormat="1" x14ac:dyDescent="0.2">
      <c r="C251" s="173"/>
    </row>
    <row r="252" spans="3:3" s="115" customFormat="1" x14ac:dyDescent="0.2">
      <c r="C252" s="173"/>
    </row>
    <row r="253" spans="3:3" s="115" customFormat="1" x14ac:dyDescent="0.2">
      <c r="C253" s="173"/>
    </row>
    <row r="254" spans="3:3" s="115" customFormat="1" x14ac:dyDescent="0.2">
      <c r="C254" s="173"/>
    </row>
    <row r="255" spans="3:3" s="115" customFormat="1" x14ac:dyDescent="0.2">
      <c r="C255" s="173"/>
    </row>
    <row r="256" spans="3:3" s="115" customFormat="1" x14ac:dyDescent="0.2">
      <c r="C256" s="173"/>
    </row>
    <row r="257" spans="3:3" s="115" customFormat="1" x14ac:dyDescent="0.2">
      <c r="C257" s="173"/>
    </row>
    <row r="258" spans="3:3" s="115" customFormat="1" x14ac:dyDescent="0.2">
      <c r="C258" s="173"/>
    </row>
    <row r="259" spans="3:3" s="115" customFormat="1" x14ac:dyDescent="0.2">
      <c r="C259" s="173"/>
    </row>
    <row r="260" spans="3:3" s="115" customFormat="1" x14ac:dyDescent="0.2">
      <c r="C260" s="173"/>
    </row>
    <row r="261" spans="3:3" s="115" customFormat="1" x14ac:dyDescent="0.2">
      <c r="C261" s="173"/>
    </row>
    <row r="262" spans="3:3" s="115" customFormat="1" x14ac:dyDescent="0.2">
      <c r="C262" s="173"/>
    </row>
    <row r="263" spans="3:3" s="115" customFormat="1" x14ac:dyDescent="0.2">
      <c r="C263" s="173"/>
    </row>
    <row r="264" spans="3:3" s="115" customFormat="1" x14ac:dyDescent="0.2">
      <c r="C264" s="173"/>
    </row>
    <row r="265" spans="3:3" s="115" customFormat="1" x14ac:dyDescent="0.2">
      <c r="C265" s="173"/>
    </row>
    <row r="266" spans="3:3" s="115" customFormat="1" x14ac:dyDescent="0.2">
      <c r="C266" s="173"/>
    </row>
    <row r="267" spans="3:3" s="115" customFormat="1" x14ac:dyDescent="0.2">
      <c r="C267" s="173"/>
    </row>
    <row r="268" spans="3:3" s="115" customFormat="1" x14ac:dyDescent="0.2">
      <c r="C268" s="173"/>
    </row>
    <row r="269" spans="3:3" s="115" customFormat="1" x14ac:dyDescent="0.2">
      <c r="C269" s="173"/>
    </row>
    <row r="270" spans="3:3" s="115" customFormat="1" x14ac:dyDescent="0.2">
      <c r="C270" s="173"/>
    </row>
    <row r="271" spans="3:3" s="115" customFormat="1" x14ac:dyDescent="0.2">
      <c r="C271" s="173"/>
    </row>
    <row r="272" spans="3:3" s="115" customFormat="1" x14ac:dyDescent="0.2">
      <c r="C272" s="173"/>
    </row>
    <row r="273" spans="3:3" s="115" customFormat="1" x14ac:dyDescent="0.2">
      <c r="C273" s="173"/>
    </row>
    <row r="274" spans="3:3" s="115" customFormat="1" x14ac:dyDescent="0.2">
      <c r="C274" s="173"/>
    </row>
    <row r="275" spans="3:3" s="115" customFormat="1" x14ac:dyDescent="0.2">
      <c r="C275" s="173"/>
    </row>
    <row r="276" spans="3:3" s="115" customFormat="1" x14ac:dyDescent="0.2">
      <c r="C276" s="173"/>
    </row>
    <row r="277" spans="3:3" s="115" customFormat="1" x14ac:dyDescent="0.2">
      <c r="C277" s="173"/>
    </row>
    <row r="278" spans="3:3" s="115" customFormat="1" x14ac:dyDescent="0.2">
      <c r="C278" s="173"/>
    </row>
    <row r="279" spans="3:3" s="115" customFormat="1" x14ac:dyDescent="0.2">
      <c r="C279" s="173"/>
    </row>
    <row r="280" spans="3:3" s="115" customFormat="1" x14ac:dyDescent="0.2">
      <c r="C280" s="173"/>
    </row>
    <row r="281" spans="3:3" s="115" customFormat="1" x14ac:dyDescent="0.2">
      <c r="C281" s="173"/>
    </row>
    <row r="282" spans="3:3" s="115" customFormat="1" x14ac:dyDescent="0.2">
      <c r="C282" s="173"/>
    </row>
    <row r="283" spans="3:3" s="115" customFormat="1" x14ac:dyDescent="0.2">
      <c r="C283" s="173"/>
    </row>
    <row r="284" spans="3:3" s="115" customFormat="1" x14ac:dyDescent="0.2">
      <c r="C284" s="173"/>
    </row>
    <row r="285" spans="3:3" s="115" customFormat="1" x14ac:dyDescent="0.2">
      <c r="C285" s="173"/>
    </row>
    <row r="286" spans="3:3" s="115" customFormat="1" x14ac:dyDescent="0.2">
      <c r="C286" s="173"/>
    </row>
    <row r="287" spans="3:3" s="115" customFormat="1" x14ac:dyDescent="0.2">
      <c r="C287" s="173"/>
    </row>
    <row r="288" spans="3:3" s="115" customFormat="1" x14ac:dyDescent="0.2">
      <c r="C288" s="173"/>
    </row>
    <row r="289" spans="3:3" s="115" customFormat="1" x14ac:dyDescent="0.2">
      <c r="C289" s="173"/>
    </row>
    <row r="290" spans="3:3" s="115" customFormat="1" x14ac:dyDescent="0.2">
      <c r="C290" s="173"/>
    </row>
    <row r="291" spans="3:3" s="115" customFormat="1" x14ac:dyDescent="0.2">
      <c r="C291" s="173"/>
    </row>
    <row r="292" spans="3:3" s="115" customFormat="1" x14ac:dyDescent="0.2">
      <c r="C292" s="173"/>
    </row>
    <row r="293" spans="3:3" s="115" customFormat="1" x14ac:dyDescent="0.2">
      <c r="C293" s="173"/>
    </row>
    <row r="294" spans="3:3" s="115" customFormat="1" x14ac:dyDescent="0.2">
      <c r="C294" s="173"/>
    </row>
    <row r="295" spans="3:3" s="115" customFormat="1" x14ac:dyDescent="0.2">
      <c r="C295" s="173"/>
    </row>
    <row r="296" spans="3:3" s="115" customFormat="1" x14ac:dyDescent="0.2">
      <c r="C296" s="173"/>
    </row>
    <row r="297" spans="3:3" s="115" customFormat="1" x14ac:dyDescent="0.2">
      <c r="C297" s="173"/>
    </row>
    <row r="298" spans="3:3" s="115" customFormat="1" x14ac:dyDescent="0.2">
      <c r="C298" s="173"/>
    </row>
    <row r="299" spans="3:3" s="115" customFormat="1" x14ac:dyDescent="0.2">
      <c r="C299" s="173"/>
    </row>
    <row r="300" spans="3:3" s="115" customFormat="1" x14ac:dyDescent="0.2">
      <c r="C300" s="173"/>
    </row>
    <row r="301" spans="3:3" s="115" customFormat="1" x14ac:dyDescent="0.2">
      <c r="C301" s="173"/>
    </row>
    <row r="302" spans="3:3" s="115" customFormat="1" x14ac:dyDescent="0.2">
      <c r="C302" s="173"/>
    </row>
    <row r="303" spans="3:3" s="115" customFormat="1" x14ac:dyDescent="0.2">
      <c r="C303" s="173"/>
    </row>
    <row r="304" spans="3:3" s="115" customFormat="1" x14ac:dyDescent="0.2">
      <c r="C304" s="173"/>
    </row>
    <row r="305" spans="3:3" s="115" customFormat="1" x14ac:dyDescent="0.2">
      <c r="C305" s="173"/>
    </row>
    <row r="306" spans="3:3" s="115" customFormat="1" x14ac:dyDescent="0.2">
      <c r="C306" s="173"/>
    </row>
    <row r="307" spans="3:3" s="115" customFormat="1" x14ac:dyDescent="0.2">
      <c r="C307" s="173"/>
    </row>
    <row r="308" spans="3:3" s="115" customFormat="1" x14ac:dyDescent="0.2">
      <c r="C308" s="173"/>
    </row>
    <row r="309" spans="3:3" s="115" customFormat="1" x14ac:dyDescent="0.2">
      <c r="C309" s="173"/>
    </row>
    <row r="310" spans="3:3" s="115" customFormat="1" x14ac:dyDescent="0.2">
      <c r="C310" s="173"/>
    </row>
    <row r="311" spans="3:3" s="115" customFormat="1" x14ac:dyDescent="0.2">
      <c r="C311" s="173"/>
    </row>
    <row r="312" spans="3:3" s="115" customFormat="1" x14ac:dyDescent="0.2">
      <c r="C312" s="173"/>
    </row>
    <row r="313" spans="3:3" s="115" customFormat="1" x14ac:dyDescent="0.2">
      <c r="C313" s="173"/>
    </row>
    <row r="314" spans="3:3" s="115" customFormat="1" x14ac:dyDescent="0.2">
      <c r="C314" s="173"/>
    </row>
    <row r="315" spans="3:3" s="115" customFormat="1" x14ac:dyDescent="0.2">
      <c r="C315" s="173"/>
    </row>
    <row r="316" spans="3:3" s="115" customFormat="1" x14ac:dyDescent="0.2">
      <c r="C316" s="173"/>
    </row>
    <row r="317" spans="3:3" s="115" customFormat="1" x14ac:dyDescent="0.2">
      <c r="C317" s="173"/>
    </row>
    <row r="318" spans="3:3" s="115" customFormat="1" x14ac:dyDescent="0.2">
      <c r="C318" s="173"/>
    </row>
    <row r="319" spans="3:3" s="115" customFormat="1" x14ac:dyDescent="0.2">
      <c r="C319" s="173"/>
    </row>
    <row r="320" spans="3:3" s="115" customFormat="1" x14ac:dyDescent="0.2">
      <c r="C320" s="173"/>
    </row>
    <row r="321" spans="3:3" s="115" customFormat="1" x14ac:dyDescent="0.2">
      <c r="C321" s="173"/>
    </row>
    <row r="322" spans="3:3" s="115" customFormat="1" x14ac:dyDescent="0.2">
      <c r="C322" s="173"/>
    </row>
    <row r="323" spans="3:3" s="115" customFormat="1" x14ac:dyDescent="0.2">
      <c r="C323" s="173"/>
    </row>
    <row r="324" spans="3:3" s="115" customFormat="1" x14ac:dyDescent="0.2">
      <c r="C324" s="173"/>
    </row>
    <row r="325" spans="3:3" s="115" customFormat="1" x14ac:dyDescent="0.2">
      <c r="C325" s="173"/>
    </row>
    <row r="326" spans="3:3" s="115" customFormat="1" x14ac:dyDescent="0.2">
      <c r="C326" s="173"/>
    </row>
    <row r="327" spans="3:3" s="115" customFormat="1" x14ac:dyDescent="0.2">
      <c r="C327" s="173"/>
    </row>
    <row r="328" spans="3:3" s="115" customFormat="1" x14ac:dyDescent="0.2">
      <c r="C328" s="173"/>
    </row>
    <row r="329" spans="3:3" s="115" customFormat="1" x14ac:dyDescent="0.2">
      <c r="C329" s="173"/>
    </row>
    <row r="330" spans="3:3" s="115" customFormat="1" x14ac:dyDescent="0.2">
      <c r="C330" s="173"/>
    </row>
    <row r="331" spans="3:3" s="115" customFormat="1" x14ac:dyDescent="0.2">
      <c r="C331" s="173"/>
    </row>
    <row r="332" spans="3:3" s="115" customFormat="1" x14ac:dyDescent="0.2">
      <c r="C332" s="173"/>
    </row>
    <row r="333" spans="3:3" s="115" customFormat="1" x14ac:dyDescent="0.2">
      <c r="C333" s="173"/>
    </row>
    <row r="334" spans="3:3" s="115" customFormat="1" x14ac:dyDescent="0.2">
      <c r="C334" s="173"/>
    </row>
    <row r="335" spans="3:3" s="115" customFormat="1" x14ac:dyDescent="0.2">
      <c r="C335" s="173"/>
    </row>
    <row r="336" spans="3:3" s="115" customFormat="1" x14ac:dyDescent="0.2">
      <c r="C336" s="173"/>
    </row>
    <row r="337" spans="3:3" s="115" customFormat="1" x14ac:dyDescent="0.2">
      <c r="C337" s="173"/>
    </row>
    <row r="338" spans="3:3" s="115" customFormat="1" x14ac:dyDescent="0.2">
      <c r="C338" s="173"/>
    </row>
    <row r="339" spans="3:3" s="115" customFormat="1" x14ac:dyDescent="0.2">
      <c r="C339" s="173"/>
    </row>
    <row r="340" spans="3:3" s="115" customFormat="1" x14ac:dyDescent="0.2">
      <c r="C340" s="173"/>
    </row>
    <row r="341" spans="3:3" s="115" customFormat="1" x14ac:dyDescent="0.2">
      <c r="C341" s="173"/>
    </row>
    <row r="342" spans="3:3" s="115" customFormat="1" x14ac:dyDescent="0.2">
      <c r="C342" s="173"/>
    </row>
    <row r="343" spans="3:3" s="115" customFormat="1" x14ac:dyDescent="0.2">
      <c r="C343" s="173"/>
    </row>
    <row r="344" spans="3:3" s="115" customFormat="1" x14ac:dyDescent="0.2">
      <c r="C344" s="173"/>
    </row>
    <row r="345" spans="3:3" s="115" customFormat="1" x14ac:dyDescent="0.2">
      <c r="C345" s="173"/>
    </row>
    <row r="346" spans="3:3" s="115" customFormat="1" x14ac:dyDescent="0.2">
      <c r="C346" s="173"/>
    </row>
    <row r="347" spans="3:3" s="115" customFormat="1" x14ac:dyDescent="0.2">
      <c r="C347" s="173"/>
    </row>
    <row r="348" spans="3:3" s="115" customFormat="1" x14ac:dyDescent="0.2">
      <c r="C348" s="173"/>
    </row>
    <row r="349" spans="3:3" s="115" customFormat="1" x14ac:dyDescent="0.2">
      <c r="C349" s="173"/>
    </row>
    <row r="350" spans="3:3" s="115" customFormat="1" x14ac:dyDescent="0.2">
      <c r="C350" s="173"/>
    </row>
    <row r="351" spans="3:3" s="115" customFormat="1" x14ac:dyDescent="0.2">
      <c r="C351" s="173"/>
    </row>
    <row r="352" spans="3:3" s="115" customFormat="1" x14ac:dyDescent="0.2">
      <c r="C352" s="173"/>
    </row>
    <row r="353" spans="3:3" s="115" customFormat="1" x14ac:dyDescent="0.2">
      <c r="C353" s="173"/>
    </row>
    <row r="354" spans="3:3" s="115" customFormat="1" x14ac:dyDescent="0.2">
      <c r="C354" s="173"/>
    </row>
    <row r="355" spans="3:3" s="115" customFormat="1" x14ac:dyDescent="0.2">
      <c r="C355" s="173"/>
    </row>
    <row r="356" spans="3:3" s="115" customFormat="1" x14ac:dyDescent="0.2">
      <c r="C356" s="173"/>
    </row>
    <row r="357" spans="3:3" s="115" customFormat="1" x14ac:dyDescent="0.2">
      <c r="C357" s="173"/>
    </row>
    <row r="358" spans="3:3" s="115" customFormat="1" x14ac:dyDescent="0.2">
      <c r="C358" s="173"/>
    </row>
    <row r="359" spans="3:3" s="115" customFormat="1" x14ac:dyDescent="0.2">
      <c r="C359" s="173"/>
    </row>
    <row r="360" spans="3:3" s="115" customFormat="1" x14ac:dyDescent="0.2">
      <c r="C360" s="173"/>
    </row>
    <row r="361" spans="3:3" s="115" customFormat="1" x14ac:dyDescent="0.2">
      <c r="C361" s="173"/>
    </row>
    <row r="362" spans="3:3" s="115" customFormat="1" x14ac:dyDescent="0.2">
      <c r="C362" s="173"/>
    </row>
    <row r="363" spans="3:3" s="115" customFormat="1" x14ac:dyDescent="0.2">
      <c r="C363" s="173"/>
    </row>
    <row r="364" spans="3:3" s="115" customFormat="1" x14ac:dyDescent="0.2">
      <c r="C364" s="173"/>
    </row>
    <row r="365" spans="3:3" s="115" customFormat="1" x14ac:dyDescent="0.2">
      <c r="C365" s="173"/>
    </row>
    <row r="366" spans="3:3" s="115" customFormat="1" x14ac:dyDescent="0.2">
      <c r="C366" s="173"/>
    </row>
    <row r="367" spans="3:3" s="115" customFormat="1" x14ac:dyDescent="0.2">
      <c r="C367" s="173"/>
    </row>
    <row r="368" spans="3:3" s="115" customFormat="1" x14ac:dyDescent="0.2">
      <c r="C368" s="173"/>
    </row>
    <row r="369" spans="3:3" s="115" customFormat="1" x14ac:dyDescent="0.2">
      <c r="C369" s="173"/>
    </row>
    <row r="370" spans="3:3" s="115" customFormat="1" x14ac:dyDescent="0.2">
      <c r="C370" s="173"/>
    </row>
    <row r="371" spans="3:3" s="115" customFormat="1" x14ac:dyDescent="0.2">
      <c r="C371" s="173"/>
    </row>
    <row r="372" spans="3:3" s="115" customFormat="1" x14ac:dyDescent="0.2">
      <c r="C372" s="173"/>
    </row>
    <row r="373" spans="3:3" s="115" customFormat="1" x14ac:dyDescent="0.2">
      <c r="C373" s="173"/>
    </row>
    <row r="374" spans="3:3" s="115" customFormat="1" x14ac:dyDescent="0.2">
      <c r="C374" s="173"/>
    </row>
    <row r="375" spans="3:3" s="115" customFormat="1" x14ac:dyDescent="0.2">
      <c r="C375" s="173"/>
    </row>
    <row r="376" spans="3:3" s="115" customFormat="1" x14ac:dyDescent="0.2">
      <c r="C376" s="173"/>
    </row>
    <row r="377" spans="3:3" s="115" customFormat="1" x14ac:dyDescent="0.2">
      <c r="C377" s="173"/>
    </row>
    <row r="378" spans="3:3" s="115" customFormat="1" x14ac:dyDescent="0.2">
      <c r="C378" s="173"/>
    </row>
    <row r="379" spans="3:3" s="115" customFormat="1" x14ac:dyDescent="0.2">
      <c r="C379" s="173"/>
    </row>
    <row r="380" spans="3:3" s="115" customFormat="1" x14ac:dyDescent="0.2">
      <c r="C380" s="173"/>
    </row>
    <row r="381" spans="3:3" s="115" customFormat="1" x14ac:dyDescent="0.2">
      <c r="C381" s="173"/>
    </row>
    <row r="382" spans="3:3" s="115" customFormat="1" x14ac:dyDescent="0.2">
      <c r="C382" s="173"/>
    </row>
    <row r="383" spans="3:3" s="115" customFormat="1" x14ac:dyDescent="0.2">
      <c r="C383" s="173"/>
    </row>
    <row r="384" spans="3:3" s="115" customFormat="1" x14ac:dyDescent="0.2">
      <c r="C384" s="173"/>
    </row>
    <row r="385" spans="3:3" s="115" customFormat="1" x14ac:dyDescent="0.2">
      <c r="C385" s="173"/>
    </row>
    <row r="386" spans="3:3" s="115" customFormat="1" x14ac:dyDescent="0.2">
      <c r="C386" s="173"/>
    </row>
    <row r="387" spans="3:3" s="115" customFormat="1" x14ac:dyDescent="0.2">
      <c r="C387" s="173"/>
    </row>
    <row r="388" spans="3:3" s="115" customFormat="1" x14ac:dyDescent="0.2">
      <c r="C388" s="173"/>
    </row>
    <row r="389" spans="3:3" s="115" customFormat="1" x14ac:dyDescent="0.2">
      <c r="C389" s="173"/>
    </row>
    <row r="390" spans="3:3" s="115" customFormat="1" x14ac:dyDescent="0.2">
      <c r="C390" s="173"/>
    </row>
    <row r="391" spans="3:3" s="115" customFormat="1" x14ac:dyDescent="0.2">
      <c r="C391" s="173"/>
    </row>
    <row r="392" spans="3:3" s="115" customFormat="1" x14ac:dyDescent="0.2">
      <c r="C392" s="173"/>
    </row>
    <row r="393" spans="3:3" s="115" customFormat="1" x14ac:dyDescent="0.2">
      <c r="C393" s="173"/>
    </row>
    <row r="394" spans="3:3" s="115" customFormat="1" x14ac:dyDescent="0.2">
      <c r="C394" s="173"/>
    </row>
    <row r="395" spans="3:3" s="115" customFormat="1" x14ac:dyDescent="0.2">
      <c r="C395" s="173"/>
    </row>
    <row r="396" spans="3:3" s="115" customFormat="1" x14ac:dyDescent="0.2">
      <c r="C396" s="173"/>
    </row>
    <row r="397" spans="3:3" s="115" customFormat="1" x14ac:dyDescent="0.2">
      <c r="C397" s="173"/>
    </row>
    <row r="398" spans="3:3" s="115" customFormat="1" x14ac:dyDescent="0.2">
      <c r="C398" s="173"/>
    </row>
    <row r="399" spans="3:3" s="115" customFormat="1" x14ac:dyDescent="0.2">
      <c r="C399" s="173"/>
    </row>
    <row r="400" spans="3:3" s="115" customFormat="1" x14ac:dyDescent="0.2">
      <c r="C400" s="173"/>
    </row>
    <row r="401" spans="3:3" s="115" customFormat="1" x14ac:dyDescent="0.2">
      <c r="C401" s="173"/>
    </row>
    <row r="402" spans="3:3" s="115" customFormat="1" x14ac:dyDescent="0.2">
      <c r="C402" s="173"/>
    </row>
    <row r="403" spans="3:3" s="115" customFormat="1" x14ac:dyDescent="0.2">
      <c r="C403" s="173"/>
    </row>
    <row r="404" spans="3:3" s="115" customFormat="1" x14ac:dyDescent="0.2">
      <c r="C404" s="173"/>
    </row>
    <row r="405" spans="3:3" s="115" customFormat="1" x14ac:dyDescent="0.2">
      <c r="C405" s="173"/>
    </row>
    <row r="406" spans="3:3" s="115" customFormat="1" x14ac:dyDescent="0.2">
      <c r="C406" s="173"/>
    </row>
    <row r="407" spans="3:3" s="115" customFormat="1" x14ac:dyDescent="0.2">
      <c r="C407" s="173"/>
    </row>
    <row r="408" spans="3:3" s="115" customFormat="1" x14ac:dyDescent="0.2">
      <c r="C408" s="173"/>
    </row>
    <row r="409" spans="3:3" s="115" customFormat="1" x14ac:dyDescent="0.2">
      <c r="C409" s="173"/>
    </row>
    <row r="410" spans="3:3" s="115" customFormat="1" x14ac:dyDescent="0.2">
      <c r="C410" s="173"/>
    </row>
    <row r="411" spans="3:3" s="115" customFormat="1" x14ac:dyDescent="0.2">
      <c r="C411" s="173"/>
    </row>
    <row r="412" spans="3:3" s="115" customFormat="1" x14ac:dyDescent="0.2">
      <c r="C412" s="173"/>
    </row>
    <row r="413" spans="3:3" s="115" customFormat="1" x14ac:dyDescent="0.2">
      <c r="C413" s="173"/>
    </row>
    <row r="414" spans="3:3" s="115" customFormat="1" x14ac:dyDescent="0.2">
      <c r="C414" s="173"/>
    </row>
    <row r="415" spans="3:3" s="115" customFormat="1" x14ac:dyDescent="0.2">
      <c r="C415" s="173"/>
    </row>
    <row r="416" spans="3:3" s="115" customFormat="1" x14ac:dyDescent="0.2">
      <c r="C416" s="173"/>
    </row>
    <row r="417" spans="3:3" s="115" customFormat="1" x14ac:dyDescent="0.2">
      <c r="C417" s="173"/>
    </row>
    <row r="418" spans="3:3" s="115" customFormat="1" x14ac:dyDescent="0.2">
      <c r="C418" s="173"/>
    </row>
    <row r="419" spans="3:3" s="115" customFormat="1" x14ac:dyDescent="0.2">
      <c r="C419" s="173"/>
    </row>
    <row r="420" spans="3:3" s="115" customFormat="1" x14ac:dyDescent="0.2">
      <c r="C420" s="173"/>
    </row>
  </sheetData>
  <mergeCells count="4">
    <mergeCell ref="A19:A22"/>
    <mergeCell ref="A3:A4"/>
    <mergeCell ref="B3:B4"/>
    <mergeCell ref="C3:D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81"/>
  <sheetViews>
    <sheetView workbookViewId="0">
      <pane xSplit="2" ySplit="4" topLeftCell="C20" activePane="bottomRight" state="frozen"/>
      <selection pane="topRight" activeCell="C1" sqref="C1"/>
      <selection pane="bottomLeft" activeCell="A5" sqref="A5"/>
      <selection pane="bottomRight" activeCell="C53" sqref="C53"/>
    </sheetView>
  </sheetViews>
  <sheetFormatPr defaultRowHeight="15" x14ac:dyDescent="0.25"/>
  <cols>
    <col min="1" max="1" width="9.140625" style="109"/>
    <col min="2" max="2" width="76" style="110" customWidth="1"/>
    <col min="3" max="3" width="17.28515625" style="111" customWidth="1"/>
    <col min="4" max="4" width="9.140625" style="109" customWidth="1"/>
    <col min="5" max="257" width="9.140625" style="109"/>
    <col min="258" max="258" width="58.7109375" style="109" customWidth="1"/>
    <col min="259" max="259" width="17.28515625" style="109" customWidth="1"/>
    <col min="260" max="260" width="9.140625" style="109" customWidth="1"/>
    <col min="261" max="513" width="9.140625" style="109"/>
    <col min="514" max="514" width="58.7109375" style="109" customWidth="1"/>
    <col min="515" max="515" width="17.28515625" style="109" customWidth="1"/>
    <col min="516" max="516" width="9.140625" style="109" customWidth="1"/>
    <col min="517" max="769" width="9.140625" style="109"/>
    <col min="770" max="770" width="58.7109375" style="109" customWidth="1"/>
    <col min="771" max="771" width="17.28515625" style="109" customWidth="1"/>
    <col min="772" max="772" width="9.140625" style="109" customWidth="1"/>
    <col min="773" max="1025" width="9.140625" style="109"/>
    <col min="1026" max="1026" width="58.7109375" style="109" customWidth="1"/>
    <col min="1027" max="1027" width="17.28515625" style="109" customWidth="1"/>
    <col min="1028" max="1028" width="9.140625" style="109" customWidth="1"/>
    <col min="1029" max="1281" width="9.140625" style="109"/>
    <col min="1282" max="1282" width="58.7109375" style="109" customWidth="1"/>
    <col min="1283" max="1283" width="17.28515625" style="109" customWidth="1"/>
    <col min="1284" max="1284" width="9.140625" style="109" customWidth="1"/>
    <col min="1285" max="1537" width="9.140625" style="109"/>
    <col min="1538" max="1538" width="58.7109375" style="109" customWidth="1"/>
    <col min="1539" max="1539" width="17.28515625" style="109" customWidth="1"/>
    <col min="1540" max="1540" width="9.140625" style="109" customWidth="1"/>
    <col min="1541" max="1793" width="9.140625" style="109"/>
    <col min="1794" max="1794" width="58.7109375" style="109" customWidth="1"/>
    <col min="1795" max="1795" width="17.28515625" style="109" customWidth="1"/>
    <col min="1796" max="1796" width="9.140625" style="109" customWidth="1"/>
    <col min="1797" max="2049" width="9.140625" style="109"/>
    <col min="2050" max="2050" width="58.7109375" style="109" customWidth="1"/>
    <col min="2051" max="2051" width="17.28515625" style="109" customWidth="1"/>
    <col min="2052" max="2052" width="9.140625" style="109" customWidth="1"/>
    <col min="2053" max="2305" width="9.140625" style="109"/>
    <col min="2306" max="2306" width="58.7109375" style="109" customWidth="1"/>
    <col min="2307" max="2307" width="17.28515625" style="109" customWidth="1"/>
    <col min="2308" max="2308" width="9.140625" style="109" customWidth="1"/>
    <col min="2309" max="2561" width="9.140625" style="109"/>
    <col min="2562" max="2562" width="58.7109375" style="109" customWidth="1"/>
    <col min="2563" max="2563" width="17.28515625" style="109" customWidth="1"/>
    <col min="2564" max="2564" width="9.140625" style="109" customWidth="1"/>
    <col min="2565" max="2817" width="9.140625" style="109"/>
    <col min="2818" max="2818" width="58.7109375" style="109" customWidth="1"/>
    <col min="2819" max="2819" width="17.28515625" style="109" customWidth="1"/>
    <col min="2820" max="2820" width="9.140625" style="109" customWidth="1"/>
    <col min="2821" max="3073" width="9.140625" style="109"/>
    <col min="3074" max="3074" width="58.7109375" style="109" customWidth="1"/>
    <col min="3075" max="3075" width="17.28515625" style="109" customWidth="1"/>
    <col min="3076" max="3076" width="9.140625" style="109" customWidth="1"/>
    <col min="3077" max="3329" width="9.140625" style="109"/>
    <col min="3330" max="3330" width="58.7109375" style="109" customWidth="1"/>
    <col min="3331" max="3331" width="17.28515625" style="109" customWidth="1"/>
    <col min="3332" max="3332" width="9.140625" style="109" customWidth="1"/>
    <col min="3333" max="3585" width="9.140625" style="109"/>
    <col min="3586" max="3586" width="58.7109375" style="109" customWidth="1"/>
    <col min="3587" max="3587" width="17.28515625" style="109" customWidth="1"/>
    <col min="3588" max="3588" width="9.140625" style="109" customWidth="1"/>
    <col min="3589" max="3841" width="9.140625" style="109"/>
    <col min="3842" max="3842" width="58.7109375" style="109" customWidth="1"/>
    <col min="3843" max="3843" width="17.28515625" style="109" customWidth="1"/>
    <col min="3844" max="3844" width="9.140625" style="109" customWidth="1"/>
    <col min="3845" max="4097" width="9.140625" style="109"/>
    <col min="4098" max="4098" width="58.7109375" style="109" customWidth="1"/>
    <col min="4099" max="4099" width="17.28515625" style="109" customWidth="1"/>
    <col min="4100" max="4100" width="9.140625" style="109" customWidth="1"/>
    <col min="4101" max="4353" width="9.140625" style="109"/>
    <col min="4354" max="4354" width="58.7109375" style="109" customWidth="1"/>
    <col min="4355" max="4355" width="17.28515625" style="109" customWidth="1"/>
    <col min="4356" max="4356" width="9.140625" style="109" customWidth="1"/>
    <col min="4357" max="4609" width="9.140625" style="109"/>
    <col min="4610" max="4610" width="58.7109375" style="109" customWidth="1"/>
    <col min="4611" max="4611" width="17.28515625" style="109" customWidth="1"/>
    <col min="4612" max="4612" width="9.140625" style="109" customWidth="1"/>
    <col min="4613" max="4865" width="9.140625" style="109"/>
    <col min="4866" max="4866" width="58.7109375" style="109" customWidth="1"/>
    <col min="4867" max="4867" width="17.28515625" style="109" customWidth="1"/>
    <col min="4868" max="4868" width="9.140625" style="109" customWidth="1"/>
    <col min="4869" max="5121" width="9.140625" style="109"/>
    <col min="5122" max="5122" width="58.7109375" style="109" customWidth="1"/>
    <col min="5123" max="5123" width="17.28515625" style="109" customWidth="1"/>
    <col min="5124" max="5124" width="9.140625" style="109" customWidth="1"/>
    <col min="5125" max="5377" width="9.140625" style="109"/>
    <col min="5378" max="5378" width="58.7109375" style="109" customWidth="1"/>
    <col min="5379" max="5379" width="17.28515625" style="109" customWidth="1"/>
    <col min="5380" max="5380" width="9.140625" style="109" customWidth="1"/>
    <col min="5381" max="5633" width="9.140625" style="109"/>
    <col min="5634" max="5634" width="58.7109375" style="109" customWidth="1"/>
    <col min="5635" max="5635" width="17.28515625" style="109" customWidth="1"/>
    <col min="5636" max="5636" width="9.140625" style="109" customWidth="1"/>
    <col min="5637" max="5889" width="9.140625" style="109"/>
    <col min="5890" max="5890" width="58.7109375" style="109" customWidth="1"/>
    <col min="5891" max="5891" width="17.28515625" style="109" customWidth="1"/>
    <col min="5892" max="5892" width="9.140625" style="109" customWidth="1"/>
    <col min="5893" max="6145" width="9.140625" style="109"/>
    <col min="6146" max="6146" width="58.7109375" style="109" customWidth="1"/>
    <col min="6147" max="6147" width="17.28515625" style="109" customWidth="1"/>
    <col min="6148" max="6148" width="9.140625" style="109" customWidth="1"/>
    <col min="6149" max="6401" width="9.140625" style="109"/>
    <col min="6402" max="6402" width="58.7109375" style="109" customWidth="1"/>
    <col min="6403" max="6403" width="17.28515625" style="109" customWidth="1"/>
    <col min="6404" max="6404" width="9.140625" style="109" customWidth="1"/>
    <col min="6405" max="6657" width="9.140625" style="109"/>
    <col min="6658" max="6658" width="58.7109375" style="109" customWidth="1"/>
    <col min="6659" max="6659" width="17.28515625" style="109" customWidth="1"/>
    <col min="6660" max="6660" width="9.140625" style="109" customWidth="1"/>
    <col min="6661" max="6913" width="9.140625" style="109"/>
    <col min="6914" max="6914" width="58.7109375" style="109" customWidth="1"/>
    <col min="6915" max="6915" width="17.28515625" style="109" customWidth="1"/>
    <col min="6916" max="6916" width="9.140625" style="109" customWidth="1"/>
    <col min="6917" max="7169" width="9.140625" style="109"/>
    <col min="7170" max="7170" width="58.7109375" style="109" customWidth="1"/>
    <col min="7171" max="7171" width="17.28515625" style="109" customWidth="1"/>
    <col min="7172" max="7172" width="9.140625" style="109" customWidth="1"/>
    <col min="7173" max="7425" width="9.140625" style="109"/>
    <col min="7426" max="7426" width="58.7109375" style="109" customWidth="1"/>
    <col min="7427" max="7427" width="17.28515625" style="109" customWidth="1"/>
    <col min="7428" max="7428" width="9.140625" style="109" customWidth="1"/>
    <col min="7429" max="7681" width="9.140625" style="109"/>
    <col min="7682" max="7682" width="58.7109375" style="109" customWidth="1"/>
    <col min="7683" max="7683" width="17.28515625" style="109" customWidth="1"/>
    <col min="7684" max="7684" width="9.140625" style="109" customWidth="1"/>
    <col min="7685" max="7937" width="9.140625" style="109"/>
    <col min="7938" max="7938" width="58.7109375" style="109" customWidth="1"/>
    <col min="7939" max="7939" width="17.28515625" style="109" customWidth="1"/>
    <col min="7940" max="7940" width="9.140625" style="109" customWidth="1"/>
    <col min="7941" max="8193" width="9.140625" style="109"/>
    <col min="8194" max="8194" width="58.7109375" style="109" customWidth="1"/>
    <col min="8195" max="8195" width="17.28515625" style="109" customWidth="1"/>
    <col min="8196" max="8196" width="9.140625" style="109" customWidth="1"/>
    <col min="8197" max="8449" width="9.140625" style="109"/>
    <col min="8450" max="8450" width="58.7109375" style="109" customWidth="1"/>
    <col min="8451" max="8451" width="17.28515625" style="109" customWidth="1"/>
    <col min="8452" max="8452" width="9.140625" style="109" customWidth="1"/>
    <col min="8453" max="8705" width="9.140625" style="109"/>
    <col min="8706" max="8706" width="58.7109375" style="109" customWidth="1"/>
    <col min="8707" max="8707" width="17.28515625" style="109" customWidth="1"/>
    <col min="8708" max="8708" width="9.140625" style="109" customWidth="1"/>
    <col min="8709" max="8961" width="9.140625" style="109"/>
    <col min="8962" max="8962" width="58.7109375" style="109" customWidth="1"/>
    <col min="8963" max="8963" width="17.28515625" style="109" customWidth="1"/>
    <col min="8964" max="8964" width="9.140625" style="109" customWidth="1"/>
    <col min="8965" max="9217" width="9.140625" style="109"/>
    <col min="9218" max="9218" width="58.7109375" style="109" customWidth="1"/>
    <col min="9219" max="9219" width="17.28515625" style="109" customWidth="1"/>
    <col min="9220" max="9220" width="9.140625" style="109" customWidth="1"/>
    <col min="9221" max="9473" width="9.140625" style="109"/>
    <col min="9474" max="9474" width="58.7109375" style="109" customWidth="1"/>
    <col min="9475" max="9475" width="17.28515625" style="109" customWidth="1"/>
    <col min="9476" max="9476" width="9.140625" style="109" customWidth="1"/>
    <col min="9477" max="9729" width="9.140625" style="109"/>
    <col min="9730" max="9730" width="58.7109375" style="109" customWidth="1"/>
    <col min="9731" max="9731" width="17.28515625" style="109" customWidth="1"/>
    <col min="9732" max="9732" width="9.140625" style="109" customWidth="1"/>
    <col min="9733" max="9985" width="9.140625" style="109"/>
    <col min="9986" max="9986" width="58.7109375" style="109" customWidth="1"/>
    <col min="9987" max="9987" width="17.28515625" style="109" customWidth="1"/>
    <col min="9988" max="9988" width="9.140625" style="109" customWidth="1"/>
    <col min="9989" max="10241" width="9.140625" style="109"/>
    <col min="10242" max="10242" width="58.7109375" style="109" customWidth="1"/>
    <col min="10243" max="10243" width="17.28515625" style="109" customWidth="1"/>
    <col min="10244" max="10244" width="9.140625" style="109" customWidth="1"/>
    <col min="10245" max="10497" width="9.140625" style="109"/>
    <col min="10498" max="10498" width="58.7109375" style="109" customWidth="1"/>
    <col min="10499" max="10499" width="17.28515625" style="109" customWidth="1"/>
    <col min="10500" max="10500" width="9.140625" style="109" customWidth="1"/>
    <col min="10501" max="10753" width="9.140625" style="109"/>
    <col min="10754" max="10754" width="58.7109375" style="109" customWidth="1"/>
    <col min="10755" max="10755" width="17.28515625" style="109" customWidth="1"/>
    <col min="10756" max="10756" width="9.140625" style="109" customWidth="1"/>
    <col min="10757" max="11009" width="9.140625" style="109"/>
    <col min="11010" max="11010" width="58.7109375" style="109" customWidth="1"/>
    <col min="11011" max="11011" width="17.28515625" style="109" customWidth="1"/>
    <col min="11012" max="11012" width="9.140625" style="109" customWidth="1"/>
    <col min="11013" max="11265" width="9.140625" style="109"/>
    <col min="11266" max="11266" width="58.7109375" style="109" customWidth="1"/>
    <col min="11267" max="11267" width="17.28515625" style="109" customWidth="1"/>
    <col min="11268" max="11268" width="9.140625" style="109" customWidth="1"/>
    <col min="11269" max="11521" width="9.140625" style="109"/>
    <col min="11522" max="11522" width="58.7109375" style="109" customWidth="1"/>
    <col min="11523" max="11523" width="17.28515625" style="109" customWidth="1"/>
    <col min="11524" max="11524" width="9.140625" style="109" customWidth="1"/>
    <col min="11525" max="11777" width="9.140625" style="109"/>
    <col min="11778" max="11778" width="58.7109375" style="109" customWidth="1"/>
    <col min="11779" max="11779" width="17.28515625" style="109" customWidth="1"/>
    <col min="11780" max="11780" width="9.140625" style="109" customWidth="1"/>
    <col min="11781" max="12033" width="9.140625" style="109"/>
    <col min="12034" max="12034" width="58.7109375" style="109" customWidth="1"/>
    <col min="12035" max="12035" width="17.28515625" style="109" customWidth="1"/>
    <col min="12036" max="12036" width="9.140625" style="109" customWidth="1"/>
    <col min="12037" max="12289" width="9.140625" style="109"/>
    <col min="12290" max="12290" width="58.7109375" style="109" customWidth="1"/>
    <col min="12291" max="12291" width="17.28515625" style="109" customWidth="1"/>
    <col min="12292" max="12292" width="9.140625" style="109" customWidth="1"/>
    <col min="12293" max="12545" width="9.140625" style="109"/>
    <col min="12546" max="12546" width="58.7109375" style="109" customWidth="1"/>
    <col min="12547" max="12547" width="17.28515625" style="109" customWidth="1"/>
    <col min="12548" max="12548" width="9.140625" style="109" customWidth="1"/>
    <col min="12549" max="12801" width="9.140625" style="109"/>
    <col min="12802" max="12802" width="58.7109375" style="109" customWidth="1"/>
    <col min="12803" max="12803" width="17.28515625" style="109" customWidth="1"/>
    <col min="12804" max="12804" width="9.140625" style="109" customWidth="1"/>
    <col min="12805" max="13057" width="9.140625" style="109"/>
    <col min="13058" max="13058" width="58.7109375" style="109" customWidth="1"/>
    <col min="13059" max="13059" width="17.28515625" style="109" customWidth="1"/>
    <col min="13060" max="13060" width="9.140625" style="109" customWidth="1"/>
    <col min="13061" max="13313" width="9.140625" style="109"/>
    <col min="13314" max="13314" width="58.7109375" style="109" customWidth="1"/>
    <col min="13315" max="13315" width="17.28515625" style="109" customWidth="1"/>
    <col min="13316" max="13316" width="9.140625" style="109" customWidth="1"/>
    <col min="13317" max="13569" width="9.140625" style="109"/>
    <col min="13570" max="13570" width="58.7109375" style="109" customWidth="1"/>
    <col min="13571" max="13571" width="17.28515625" style="109" customWidth="1"/>
    <col min="13572" max="13572" width="9.140625" style="109" customWidth="1"/>
    <col min="13573" max="13825" width="9.140625" style="109"/>
    <col min="13826" max="13826" width="58.7109375" style="109" customWidth="1"/>
    <col min="13827" max="13827" width="17.28515625" style="109" customWidth="1"/>
    <col min="13828" max="13828" width="9.140625" style="109" customWidth="1"/>
    <col min="13829" max="14081" width="9.140625" style="109"/>
    <col min="14082" max="14082" width="58.7109375" style="109" customWidth="1"/>
    <col min="14083" max="14083" width="17.28515625" style="109" customWidth="1"/>
    <col min="14084" max="14084" width="9.140625" style="109" customWidth="1"/>
    <col min="14085" max="14337" width="9.140625" style="109"/>
    <col min="14338" max="14338" width="58.7109375" style="109" customWidth="1"/>
    <col min="14339" max="14339" width="17.28515625" style="109" customWidth="1"/>
    <col min="14340" max="14340" width="9.140625" style="109" customWidth="1"/>
    <col min="14341" max="14593" width="9.140625" style="109"/>
    <col min="14594" max="14594" width="58.7109375" style="109" customWidth="1"/>
    <col min="14595" max="14595" width="17.28515625" style="109" customWidth="1"/>
    <col min="14596" max="14596" width="9.140625" style="109" customWidth="1"/>
    <col min="14597" max="14849" width="9.140625" style="109"/>
    <col min="14850" max="14850" width="58.7109375" style="109" customWidth="1"/>
    <col min="14851" max="14851" width="17.28515625" style="109" customWidth="1"/>
    <col min="14852" max="14852" width="9.140625" style="109" customWidth="1"/>
    <col min="14853" max="15105" width="9.140625" style="109"/>
    <col min="15106" max="15106" width="58.7109375" style="109" customWidth="1"/>
    <col min="15107" max="15107" width="17.28515625" style="109" customWidth="1"/>
    <col min="15108" max="15108" width="9.140625" style="109" customWidth="1"/>
    <col min="15109" max="15361" width="9.140625" style="109"/>
    <col min="15362" max="15362" width="58.7109375" style="109" customWidth="1"/>
    <col min="15363" max="15363" width="17.28515625" style="109" customWidth="1"/>
    <col min="15364" max="15364" width="9.140625" style="109" customWidth="1"/>
    <col min="15365" max="15617" width="9.140625" style="109"/>
    <col min="15618" max="15618" width="58.7109375" style="109" customWidth="1"/>
    <col min="15619" max="15619" width="17.28515625" style="109" customWidth="1"/>
    <col min="15620" max="15620" width="9.140625" style="109" customWidth="1"/>
    <col min="15621" max="15873" width="9.140625" style="109"/>
    <col min="15874" max="15874" width="58.7109375" style="109" customWidth="1"/>
    <col min="15875" max="15875" width="17.28515625" style="109" customWidth="1"/>
    <col min="15876" max="15876" width="9.140625" style="109" customWidth="1"/>
    <col min="15877" max="16129" width="9.140625" style="109"/>
    <col min="16130" max="16130" width="58.7109375" style="109" customWidth="1"/>
    <col min="16131" max="16131" width="17.28515625" style="109" customWidth="1"/>
    <col min="16132" max="16132" width="9.140625" style="109" customWidth="1"/>
    <col min="16133" max="16384" width="9.140625" style="109"/>
  </cols>
  <sheetData>
    <row r="1" spans="1:3" ht="18" customHeight="1" x14ac:dyDescent="0.3">
      <c r="B1" s="489" t="s">
        <v>528</v>
      </c>
      <c r="C1" s="489"/>
    </row>
    <row r="2" spans="1:3" ht="21" customHeight="1" x14ac:dyDescent="0.25"/>
    <row r="3" spans="1:3" ht="25.5" customHeight="1" x14ac:dyDescent="0.25">
      <c r="A3" s="492" t="s">
        <v>135</v>
      </c>
      <c r="B3" s="490" t="s">
        <v>136</v>
      </c>
      <c r="C3" s="491" t="s">
        <v>529</v>
      </c>
    </row>
    <row r="4" spans="1:3" s="110" customFormat="1" ht="9" customHeight="1" x14ac:dyDescent="0.25">
      <c r="A4" s="492"/>
      <c r="B4" s="490"/>
      <c r="C4" s="491"/>
    </row>
    <row r="5" spans="1:3" s="110" customFormat="1" x14ac:dyDescent="0.25">
      <c r="A5" s="299"/>
      <c r="B5" s="300"/>
      <c r="C5" s="301"/>
    </row>
    <row r="6" spans="1:3" ht="17.25" customHeight="1" x14ac:dyDescent="0.25">
      <c r="A6" s="302">
        <v>1</v>
      </c>
      <c r="B6" s="303" t="s">
        <v>2</v>
      </c>
      <c r="C6" s="304">
        <v>232</v>
      </c>
    </row>
    <row r="7" spans="1:3" x14ac:dyDescent="0.25">
      <c r="A7" s="302">
        <v>2</v>
      </c>
      <c r="B7" s="303" t="s">
        <v>121</v>
      </c>
      <c r="C7" s="304">
        <v>435</v>
      </c>
    </row>
    <row r="8" spans="1:3" x14ac:dyDescent="0.25">
      <c r="A8" s="302">
        <v>3</v>
      </c>
      <c r="B8" s="303" t="s">
        <v>10</v>
      </c>
      <c r="C8" s="304">
        <v>766</v>
      </c>
    </row>
    <row r="9" spans="1:3" ht="18.75" customHeight="1" x14ac:dyDescent="0.25">
      <c r="A9" s="302">
        <v>4</v>
      </c>
      <c r="B9" s="303" t="s">
        <v>15</v>
      </c>
      <c r="C9" s="304">
        <v>8089</v>
      </c>
    </row>
    <row r="10" spans="1:3" x14ac:dyDescent="0.25">
      <c r="A10" s="302">
        <v>5</v>
      </c>
      <c r="B10" s="303" t="s">
        <v>16</v>
      </c>
      <c r="C10" s="304">
        <v>10859</v>
      </c>
    </row>
    <row r="11" spans="1:3" x14ac:dyDescent="0.25">
      <c r="A11" s="302">
        <v>6</v>
      </c>
      <c r="B11" s="303" t="s">
        <v>17</v>
      </c>
      <c r="C11" s="304">
        <v>4370</v>
      </c>
    </row>
    <row r="12" spans="1:3" x14ac:dyDescent="0.25">
      <c r="A12" s="302">
        <v>7</v>
      </c>
      <c r="B12" s="303" t="s">
        <v>18</v>
      </c>
      <c r="C12" s="304">
        <v>10932</v>
      </c>
    </row>
    <row r="13" spans="1:3" x14ac:dyDescent="0.25">
      <c r="A13" s="302">
        <v>8</v>
      </c>
      <c r="B13" s="303" t="s">
        <v>530</v>
      </c>
      <c r="C13" s="304">
        <v>46468</v>
      </c>
    </row>
    <row r="14" spans="1:3" x14ac:dyDescent="0.25">
      <c r="A14" s="302">
        <v>9</v>
      </c>
      <c r="B14" s="303" t="s">
        <v>531</v>
      </c>
      <c r="C14" s="304">
        <v>44834</v>
      </c>
    </row>
    <row r="15" spans="1:3" ht="19.5" customHeight="1" x14ac:dyDescent="0.25">
      <c r="A15" s="302">
        <v>10</v>
      </c>
      <c r="B15" s="303" t="s">
        <v>30</v>
      </c>
      <c r="C15" s="304">
        <v>92</v>
      </c>
    </row>
    <row r="16" spans="1:3" ht="21.75" customHeight="1" x14ac:dyDescent="0.25">
      <c r="A16" s="302">
        <v>11</v>
      </c>
      <c r="B16" s="303" t="s">
        <v>532</v>
      </c>
      <c r="C16" s="304">
        <v>139770</v>
      </c>
    </row>
    <row r="17" spans="1:3" ht="19.5" customHeight="1" x14ac:dyDescent="0.25">
      <c r="A17" s="302">
        <v>12</v>
      </c>
      <c r="B17" s="303" t="s">
        <v>533</v>
      </c>
      <c r="C17" s="304">
        <v>49142</v>
      </c>
    </row>
    <row r="18" spans="1:3" ht="20.25" customHeight="1" x14ac:dyDescent="0.25">
      <c r="A18" s="302">
        <v>13</v>
      </c>
      <c r="B18" s="303" t="s">
        <v>359</v>
      </c>
      <c r="C18" s="305">
        <v>13622</v>
      </c>
    </row>
    <row r="19" spans="1:3" x14ac:dyDescent="0.25">
      <c r="A19" s="302">
        <v>14</v>
      </c>
      <c r="B19" s="303" t="s">
        <v>39</v>
      </c>
      <c r="C19" s="304">
        <v>30793</v>
      </c>
    </row>
    <row r="20" spans="1:3" x14ac:dyDescent="0.25">
      <c r="A20" s="302">
        <v>15</v>
      </c>
      <c r="B20" s="303" t="s">
        <v>360</v>
      </c>
      <c r="C20" s="305">
        <v>23420</v>
      </c>
    </row>
    <row r="21" spans="1:3" ht="21.75" customHeight="1" x14ac:dyDescent="0.25">
      <c r="A21" s="302">
        <v>16</v>
      </c>
      <c r="B21" s="303" t="s">
        <v>361</v>
      </c>
      <c r="C21" s="305">
        <v>7105</v>
      </c>
    </row>
    <row r="22" spans="1:3" ht="19.5" customHeight="1" x14ac:dyDescent="0.25">
      <c r="A22" s="302">
        <v>17</v>
      </c>
      <c r="B22" s="303" t="s">
        <v>41</v>
      </c>
      <c r="C22" s="305">
        <v>8382</v>
      </c>
    </row>
    <row r="23" spans="1:3" x14ac:dyDescent="0.25">
      <c r="A23" s="302">
        <v>18</v>
      </c>
      <c r="B23" s="303" t="s">
        <v>42</v>
      </c>
      <c r="C23" s="304">
        <v>16040</v>
      </c>
    </row>
    <row r="24" spans="1:3" x14ac:dyDescent="0.25">
      <c r="A24" s="302">
        <v>19</v>
      </c>
      <c r="B24" s="303" t="s">
        <v>534</v>
      </c>
      <c r="C24" s="304">
        <v>304391</v>
      </c>
    </row>
    <row r="25" spans="1:3" x14ac:dyDescent="0.25">
      <c r="A25" s="302">
        <v>20</v>
      </c>
      <c r="B25" s="303" t="s">
        <v>56</v>
      </c>
      <c r="C25" s="304">
        <v>186</v>
      </c>
    </row>
    <row r="26" spans="1:3" x14ac:dyDescent="0.25">
      <c r="A26" s="302">
        <v>21</v>
      </c>
      <c r="B26" s="303" t="s">
        <v>71</v>
      </c>
      <c r="C26" s="306">
        <v>10038</v>
      </c>
    </row>
    <row r="27" spans="1:3" x14ac:dyDescent="0.25">
      <c r="A27" s="302">
        <v>22</v>
      </c>
      <c r="B27" s="303" t="s">
        <v>83</v>
      </c>
      <c r="C27" s="304">
        <v>19816</v>
      </c>
    </row>
    <row r="28" spans="1:3" x14ac:dyDescent="0.25">
      <c r="A28" s="302">
        <v>23</v>
      </c>
      <c r="B28" s="303" t="s">
        <v>85</v>
      </c>
      <c r="C28" s="304">
        <v>7624</v>
      </c>
    </row>
    <row r="29" spans="1:3" ht="21" customHeight="1" x14ac:dyDescent="0.25">
      <c r="A29" s="302">
        <v>24</v>
      </c>
      <c r="B29" s="303" t="s">
        <v>86</v>
      </c>
      <c r="C29" s="304">
        <v>14293</v>
      </c>
    </row>
    <row r="30" spans="1:3" ht="21" customHeight="1" x14ac:dyDescent="0.25">
      <c r="A30" s="302">
        <v>25</v>
      </c>
      <c r="B30" s="303" t="s">
        <v>87</v>
      </c>
      <c r="C30" s="304">
        <v>10383</v>
      </c>
    </row>
    <row r="31" spans="1:3" x14ac:dyDescent="0.25">
      <c r="A31" s="302">
        <v>26</v>
      </c>
      <c r="B31" s="303" t="s">
        <v>88</v>
      </c>
      <c r="C31" s="304">
        <v>9540</v>
      </c>
    </row>
    <row r="32" spans="1:3" x14ac:dyDescent="0.25">
      <c r="A32" s="302">
        <v>27</v>
      </c>
      <c r="B32" s="303" t="s">
        <v>89</v>
      </c>
      <c r="C32" s="304">
        <v>6104</v>
      </c>
    </row>
    <row r="33" spans="1:3" x14ac:dyDescent="0.25">
      <c r="A33" s="302">
        <v>28</v>
      </c>
      <c r="B33" s="303" t="s">
        <v>191</v>
      </c>
      <c r="C33" s="304">
        <v>6059</v>
      </c>
    </row>
    <row r="34" spans="1:3" x14ac:dyDescent="0.25">
      <c r="A34" s="302">
        <v>29</v>
      </c>
      <c r="B34" s="303" t="s">
        <v>91</v>
      </c>
      <c r="C34" s="304">
        <v>7020</v>
      </c>
    </row>
    <row r="35" spans="1:3" x14ac:dyDescent="0.25">
      <c r="A35" s="302">
        <v>30</v>
      </c>
      <c r="B35" s="303" t="s">
        <v>92</v>
      </c>
      <c r="C35" s="304">
        <v>11980</v>
      </c>
    </row>
    <row r="36" spans="1:3" x14ac:dyDescent="0.25">
      <c r="A36" s="302">
        <v>31</v>
      </c>
      <c r="B36" s="303" t="s">
        <v>93</v>
      </c>
      <c r="C36" s="304">
        <v>7551</v>
      </c>
    </row>
    <row r="37" spans="1:3" x14ac:dyDescent="0.25">
      <c r="A37" s="302">
        <v>32</v>
      </c>
      <c r="B37" s="303" t="s">
        <v>94</v>
      </c>
      <c r="C37" s="304">
        <v>8061</v>
      </c>
    </row>
    <row r="38" spans="1:3" x14ac:dyDescent="0.25">
      <c r="A38" s="302">
        <v>33</v>
      </c>
      <c r="B38" s="303" t="s">
        <v>96</v>
      </c>
      <c r="C38" s="304">
        <v>7830</v>
      </c>
    </row>
    <row r="39" spans="1:3" x14ac:dyDescent="0.25">
      <c r="A39" s="302">
        <v>34</v>
      </c>
      <c r="B39" s="303" t="s">
        <v>97</v>
      </c>
      <c r="C39" s="304">
        <v>8123</v>
      </c>
    </row>
    <row r="40" spans="1:3" x14ac:dyDescent="0.25">
      <c r="A40" s="302">
        <v>35</v>
      </c>
      <c r="B40" s="303" t="s">
        <v>98</v>
      </c>
      <c r="C40" s="304">
        <v>2838</v>
      </c>
    </row>
    <row r="41" spans="1:3" x14ac:dyDescent="0.25">
      <c r="A41" s="302">
        <v>36</v>
      </c>
      <c r="B41" s="303" t="s">
        <v>208</v>
      </c>
      <c r="C41" s="304">
        <v>5705</v>
      </c>
    </row>
    <row r="42" spans="1:3" x14ac:dyDescent="0.25">
      <c r="A42" s="302">
        <v>37</v>
      </c>
      <c r="B42" s="303" t="s">
        <v>100</v>
      </c>
      <c r="C42" s="304">
        <v>8514</v>
      </c>
    </row>
    <row r="43" spans="1:3" x14ac:dyDescent="0.25">
      <c r="A43" s="302">
        <v>38</v>
      </c>
      <c r="B43" s="303" t="s">
        <v>101</v>
      </c>
      <c r="C43" s="304">
        <v>3663</v>
      </c>
    </row>
    <row r="44" spans="1:3" x14ac:dyDescent="0.25">
      <c r="A44" s="302">
        <v>39</v>
      </c>
      <c r="B44" s="303" t="s">
        <v>535</v>
      </c>
      <c r="C44" s="304">
        <v>16138</v>
      </c>
    </row>
    <row r="45" spans="1:3" x14ac:dyDescent="0.25">
      <c r="A45" s="302">
        <v>40</v>
      </c>
      <c r="B45" s="303" t="s">
        <v>104</v>
      </c>
      <c r="C45" s="304">
        <v>8620</v>
      </c>
    </row>
    <row r="46" spans="1:3" x14ac:dyDescent="0.25">
      <c r="A46" s="302">
        <v>41</v>
      </c>
      <c r="B46" s="303" t="s">
        <v>536</v>
      </c>
      <c r="C46" s="304">
        <v>41053</v>
      </c>
    </row>
    <row r="47" spans="1:3" x14ac:dyDescent="0.25">
      <c r="A47" s="302">
        <v>42</v>
      </c>
      <c r="B47" s="303" t="s">
        <v>109</v>
      </c>
      <c r="C47" s="304">
        <v>10157</v>
      </c>
    </row>
    <row r="48" spans="1:3" x14ac:dyDescent="0.25">
      <c r="A48" s="302">
        <v>43</v>
      </c>
      <c r="B48" s="303" t="s">
        <v>537</v>
      </c>
      <c r="C48" s="304">
        <v>22026</v>
      </c>
    </row>
    <row r="49" spans="1:3" ht="18" customHeight="1" x14ac:dyDescent="0.25">
      <c r="A49" s="302">
        <v>44</v>
      </c>
      <c r="B49" s="303" t="s">
        <v>111</v>
      </c>
      <c r="C49" s="304">
        <v>20496</v>
      </c>
    </row>
    <row r="50" spans="1:3" s="112" customFormat="1" ht="14.25" x14ac:dyDescent="0.2">
      <c r="A50" s="307"/>
      <c r="B50" s="160" t="s">
        <v>394</v>
      </c>
      <c r="C50" s="308">
        <f>SUM(C6:C49)</f>
        <v>993560</v>
      </c>
    </row>
    <row r="51" spans="1:3" ht="15" customHeight="1" x14ac:dyDescent="0.25">
      <c r="A51" s="302"/>
      <c r="B51" s="160" t="s">
        <v>393</v>
      </c>
      <c r="C51" s="309">
        <v>12290</v>
      </c>
    </row>
    <row r="52" spans="1:3" ht="15" customHeight="1" x14ac:dyDescent="0.25">
      <c r="A52" s="302"/>
      <c r="B52" s="160" t="s">
        <v>645</v>
      </c>
      <c r="C52" s="309">
        <f>C50+C51</f>
        <v>1005850</v>
      </c>
    </row>
    <row r="53" spans="1:3" ht="94.5" customHeight="1" x14ac:dyDescent="0.25"/>
    <row r="54" spans="1:3" ht="15" customHeight="1" x14ac:dyDescent="0.25"/>
    <row r="55" spans="1:3" ht="15" customHeight="1" x14ac:dyDescent="0.25"/>
    <row r="56" spans="1:3" ht="15" customHeight="1" x14ac:dyDescent="0.25"/>
    <row r="57" spans="1:3" ht="15" customHeight="1" x14ac:dyDescent="0.25"/>
    <row r="58" spans="1:3" ht="15" customHeight="1" x14ac:dyDescent="0.25"/>
    <row r="59" spans="1:3" ht="15" customHeight="1" x14ac:dyDescent="0.25"/>
    <row r="60" spans="1:3" ht="15" customHeight="1" x14ac:dyDescent="0.25"/>
    <row r="61" spans="1:3" ht="15" customHeight="1" x14ac:dyDescent="0.25"/>
    <row r="62" spans="1:3" ht="15" customHeight="1" x14ac:dyDescent="0.25"/>
    <row r="63" spans="1:3" ht="15" customHeight="1" x14ac:dyDescent="0.25"/>
    <row r="64" spans="1: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</sheetData>
  <mergeCells count="4">
    <mergeCell ref="B1:C1"/>
    <mergeCell ref="B3:B4"/>
    <mergeCell ref="C3:C4"/>
    <mergeCell ref="A3:A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43"/>
  <sheetViews>
    <sheetView workbookViewId="0">
      <selection activeCell="G33" sqref="G33"/>
    </sheetView>
  </sheetViews>
  <sheetFormatPr defaultRowHeight="12.75" x14ac:dyDescent="0.25"/>
  <cols>
    <col min="1" max="1" width="6.28515625" style="383" customWidth="1"/>
    <col min="2" max="2" width="17.28515625" style="373" hidden="1" customWidth="1"/>
    <col min="3" max="3" width="34.85546875" style="384" customWidth="1"/>
    <col min="4" max="4" width="11.5703125" style="310" customWidth="1"/>
    <col min="5" max="232" width="9.140625" style="373"/>
    <col min="233" max="233" width="6.28515625" style="373" customWidth="1"/>
    <col min="234" max="234" width="11" style="373" customWidth="1"/>
    <col min="235" max="235" width="0" style="373" hidden="1" customWidth="1"/>
    <col min="236" max="236" width="34.85546875" style="373" customWidth="1"/>
    <col min="237" max="237" width="4.42578125" style="373" customWidth="1"/>
    <col min="238" max="254" width="0" style="373" hidden="1" customWidth="1"/>
    <col min="255" max="255" width="11.5703125" style="373" customWidth="1"/>
    <col min="256" max="260" width="0" style="373" hidden="1" customWidth="1"/>
    <col min="261" max="488" width="9.140625" style="373"/>
    <col min="489" max="489" width="6.28515625" style="373" customWidth="1"/>
    <col min="490" max="490" width="11" style="373" customWidth="1"/>
    <col min="491" max="491" width="0" style="373" hidden="1" customWidth="1"/>
    <col min="492" max="492" width="34.85546875" style="373" customWidth="1"/>
    <col min="493" max="493" width="4.42578125" style="373" customWidth="1"/>
    <col min="494" max="510" width="0" style="373" hidden="1" customWidth="1"/>
    <col min="511" max="511" width="11.5703125" style="373" customWidth="1"/>
    <col min="512" max="516" width="0" style="373" hidden="1" customWidth="1"/>
    <col min="517" max="744" width="9.140625" style="373"/>
    <col min="745" max="745" width="6.28515625" style="373" customWidth="1"/>
    <col min="746" max="746" width="11" style="373" customWidth="1"/>
    <col min="747" max="747" width="0" style="373" hidden="1" customWidth="1"/>
    <col min="748" max="748" width="34.85546875" style="373" customWidth="1"/>
    <col min="749" max="749" width="4.42578125" style="373" customWidth="1"/>
    <col min="750" max="766" width="0" style="373" hidden="1" customWidth="1"/>
    <col min="767" max="767" width="11.5703125" style="373" customWidth="1"/>
    <col min="768" max="772" width="0" style="373" hidden="1" customWidth="1"/>
    <col min="773" max="1000" width="9.140625" style="373"/>
    <col min="1001" max="1001" width="6.28515625" style="373" customWidth="1"/>
    <col min="1002" max="1002" width="11" style="373" customWidth="1"/>
    <col min="1003" max="1003" width="0" style="373" hidden="1" customWidth="1"/>
    <col min="1004" max="1004" width="34.85546875" style="373" customWidth="1"/>
    <col min="1005" max="1005" width="4.42578125" style="373" customWidth="1"/>
    <col min="1006" max="1022" width="0" style="373" hidden="1" customWidth="1"/>
    <col min="1023" max="1023" width="11.5703125" style="373" customWidth="1"/>
    <col min="1024" max="1028" width="0" style="373" hidden="1" customWidth="1"/>
    <col min="1029" max="1256" width="9.140625" style="373"/>
    <col min="1257" max="1257" width="6.28515625" style="373" customWidth="1"/>
    <col min="1258" max="1258" width="11" style="373" customWidth="1"/>
    <col min="1259" max="1259" width="0" style="373" hidden="1" customWidth="1"/>
    <col min="1260" max="1260" width="34.85546875" style="373" customWidth="1"/>
    <col min="1261" max="1261" width="4.42578125" style="373" customWidth="1"/>
    <col min="1262" max="1278" width="0" style="373" hidden="1" customWidth="1"/>
    <col min="1279" max="1279" width="11.5703125" style="373" customWidth="1"/>
    <col min="1280" max="1284" width="0" style="373" hidden="1" customWidth="1"/>
    <col min="1285" max="1512" width="9.140625" style="373"/>
    <col min="1513" max="1513" width="6.28515625" style="373" customWidth="1"/>
    <col min="1514" max="1514" width="11" style="373" customWidth="1"/>
    <col min="1515" max="1515" width="0" style="373" hidden="1" customWidth="1"/>
    <col min="1516" max="1516" width="34.85546875" style="373" customWidth="1"/>
    <col min="1517" max="1517" width="4.42578125" style="373" customWidth="1"/>
    <col min="1518" max="1534" width="0" style="373" hidden="1" customWidth="1"/>
    <col min="1535" max="1535" width="11.5703125" style="373" customWidth="1"/>
    <col min="1536" max="1540" width="0" style="373" hidden="1" customWidth="1"/>
    <col min="1541" max="1768" width="9.140625" style="373"/>
    <col min="1769" max="1769" width="6.28515625" style="373" customWidth="1"/>
    <col min="1770" max="1770" width="11" style="373" customWidth="1"/>
    <col min="1771" max="1771" width="0" style="373" hidden="1" customWidth="1"/>
    <col min="1772" max="1772" width="34.85546875" style="373" customWidth="1"/>
    <col min="1773" max="1773" width="4.42578125" style="373" customWidth="1"/>
    <col min="1774" max="1790" width="0" style="373" hidden="1" customWidth="1"/>
    <col min="1791" max="1791" width="11.5703125" style="373" customWidth="1"/>
    <col min="1792" max="1796" width="0" style="373" hidden="1" customWidth="1"/>
    <col min="1797" max="2024" width="9.140625" style="373"/>
    <col min="2025" max="2025" width="6.28515625" style="373" customWidth="1"/>
    <col min="2026" max="2026" width="11" style="373" customWidth="1"/>
    <col min="2027" max="2027" width="0" style="373" hidden="1" customWidth="1"/>
    <col min="2028" max="2028" width="34.85546875" style="373" customWidth="1"/>
    <col min="2029" max="2029" width="4.42578125" style="373" customWidth="1"/>
    <col min="2030" max="2046" width="0" style="373" hidden="1" customWidth="1"/>
    <col min="2047" max="2047" width="11.5703125" style="373" customWidth="1"/>
    <col min="2048" max="2052" width="0" style="373" hidden="1" customWidth="1"/>
    <col min="2053" max="2280" width="9.140625" style="373"/>
    <col min="2281" max="2281" width="6.28515625" style="373" customWidth="1"/>
    <col min="2282" max="2282" width="11" style="373" customWidth="1"/>
    <col min="2283" max="2283" width="0" style="373" hidden="1" customWidth="1"/>
    <col min="2284" max="2284" width="34.85546875" style="373" customWidth="1"/>
    <col min="2285" max="2285" width="4.42578125" style="373" customWidth="1"/>
    <col min="2286" max="2302" width="0" style="373" hidden="1" customWidth="1"/>
    <col min="2303" max="2303" width="11.5703125" style="373" customWidth="1"/>
    <col min="2304" max="2308" width="0" style="373" hidden="1" customWidth="1"/>
    <col min="2309" max="2536" width="9.140625" style="373"/>
    <col min="2537" max="2537" width="6.28515625" style="373" customWidth="1"/>
    <col min="2538" max="2538" width="11" style="373" customWidth="1"/>
    <col min="2539" max="2539" width="0" style="373" hidden="1" customWidth="1"/>
    <col min="2540" max="2540" width="34.85546875" style="373" customWidth="1"/>
    <col min="2541" max="2541" width="4.42578125" style="373" customWidth="1"/>
    <col min="2542" max="2558" width="0" style="373" hidden="1" customWidth="1"/>
    <col min="2559" max="2559" width="11.5703125" style="373" customWidth="1"/>
    <col min="2560" max="2564" width="0" style="373" hidden="1" customWidth="1"/>
    <col min="2565" max="2792" width="9.140625" style="373"/>
    <col min="2793" max="2793" width="6.28515625" style="373" customWidth="1"/>
    <col min="2794" max="2794" width="11" style="373" customWidth="1"/>
    <col min="2795" max="2795" width="0" style="373" hidden="1" customWidth="1"/>
    <col min="2796" max="2796" width="34.85546875" style="373" customWidth="1"/>
    <col min="2797" max="2797" width="4.42578125" style="373" customWidth="1"/>
    <col min="2798" max="2814" width="0" style="373" hidden="1" customWidth="1"/>
    <col min="2815" max="2815" width="11.5703125" style="373" customWidth="1"/>
    <col min="2816" max="2820" width="0" style="373" hidden="1" customWidth="1"/>
    <col min="2821" max="3048" width="9.140625" style="373"/>
    <col min="3049" max="3049" width="6.28515625" style="373" customWidth="1"/>
    <col min="3050" max="3050" width="11" style="373" customWidth="1"/>
    <col min="3051" max="3051" width="0" style="373" hidden="1" customWidth="1"/>
    <col min="3052" max="3052" width="34.85546875" style="373" customWidth="1"/>
    <col min="3053" max="3053" width="4.42578125" style="373" customWidth="1"/>
    <col min="3054" max="3070" width="0" style="373" hidden="1" customWidth="1"/>
    <col min="3071" max="3071" width="11.5703125" style="373" customWidth="1"/>
    <col min="3072" max="3076" width="0" style="373" hidden="1" customWidth="1"/>
    <col min="3077" max="3304" width="9.140625" style="373"/>
    <col min="3305" max="3305" width="6.28515625" style="373" customWidth="1"/>
    <col min="3306" max="3306" width="11" style="373" customWidth="1"/>
    <col min="3307" max="3307" width="0" style="373" hidden="1" customWidth="1"/>
    <col min="3308" max="3308" width="34.85546875" style="373" customWidth="1"/>
    <col min="3309" max="3309" width="4.42578125" style="373" customWidth="1"/>
    <col min="3310" max="3326" width="0" style="373" hidden="1" customWidth="1"/>
    <col min="3327" max="3327" width="11.5703125" style="373" customWidth="1"/>
    <col min="3328" max="3332" width="0" style="373" hidden="1" customWidth="1"/>
    <col min="3333" max="3560" width="9.140625" style="373"/>
    <col min="3561" max="3561" width="6.28515625" style="373" customWidth="1"/>
    <col min="3562" max="3562" width="11" style="373" customWidth="1"/>
    <col min="3563" max="3563" width="0" style="373" hidden="1" customWidth="1"/>
    <col min="3564" max="3564" width="34.85546875" style="373" customWidth="1"/>
    <col min="3565" max="3565" width="4.42578125" style="373" customWidth="1"/>
    <col min="3566" max="3582" width="0" style="373" hidden="1" customWidth="1"/>
    <col min="3583" max="3583" width="11.5703125" style="373" customWidth="1"/>
    <col min="3584" max="3588" width="0" style="373" hidden="1" customWidth="1"/>
    <col min="3589" max="3816" width="9.140625" style="373"/>
    <col min="3817" max="3817" width="6.28515625" style="373" customWidth="1"/>
    <col min="3818" max="3818" width="11" style="373" customWidth="1"/>
    <col min="3819" max="3819" width="0" style="373" hidden="1" customWidth="1"/>
    <col min="3820" max="3820" width="34.85546875" style="373" customWidth="1"/>
    <col min="3821" max="3821" width="4.42578125" style="373" customWidth="1"/>
    <col min="3822" max="3838" width="0" style="373" hidden="1" customWidth="1"/>
    <col min="3839" max="3839" width="11.5703125" style="373" customWidth="1"/>
    <col min="3840" max="3844" width="0" style="373" hidden="1" customWidth="1"/>
    <col min="3845" max="4072" width="9.140625" style="373"/>
    <col min="4073" max="4073" width="6.28515625" style="373" customWidth="1"/>
    <col min="4074" max="4074" width="11" style="373" customWidth="1"/>
    <col min="4075" max="4075" width="0" style="373" hidden="1" customWidth="1"/>
    <col min="4076" max="4076" width="34.85546875" style="373" customWidth="1"/>
    <col min="4077" max="4077" width="4.42578125" style="373" customWidth="1"/>
    <col min="4078" max="4094" width="0" style="373" hidden="1" customWidth="1"/>
    <col min="4095" max="4095" width="11.5703125" style="373" customWidth="1"/>
    <col min="4096" max="4100" width="0" style="373" hidden="1" customWidth="1"/>
    <col min="4101" max="4328" width="9.140625" style="373"/>
    <col min="4329" max="4329" width="6.28515625" style="373" customWidth="1"/>
    <col min="4330" max="4330" width="11" style="373" customWidth="1"/>
    <col min="4331" max="4331" width="0" style="373" hidden="1" customWidth="1"/>
    <col min="4332" max="4332" width="34.85546875" style="373" customWidth="1"/>
    <col min="4333" max="4333" width="4.42578125" style="373" customWidth="1"/>
    <col min="4334" max="4350" width="0" style="373" hidden="1" customWidth="1"/>
    <col min="4351" max="4351" width="11.5703125" style="373" customWidth="1"/>
    <col min="4352" max="4356" width="0" style="373" hidden="1" customWidth="1"/>
    <col min="4357" max="4584" width="9.140625" style="373"/>
    <col min="4585" max="4585" width="6.28515625" style="373" customWidth="1"/>
    <col min="4586" max="4586" width="11" style="373" customWidth="1"/>
    <col min="4587" max="4587" width="0" style="373" hidden="1" customWidth="1"/>
    <col min="4588" max="4588" width="34.85546875" style="373" customWidth="1"/>
    <col min="4589" max="4589" width="4.42578125" style="373" customWidth="1"/>
    <col min="4590" max="4606" width="0" style="373" hidden="1" customWidth="1"/>
    <col min="4607" max="4607" width="11.5703125" style="373" customWidth="1"/>
    <col min="4608" max="4612" width="0" style="373" hidden="1" customWidth="1"/>
    <col min="4613" max="4840" width="9.140625" style="373"/>
    <col min="4841" max="4841" width="6.28515625" style="373" customWidth="1"/>
    <col min="4842" max="4842" width="11" style="373" customWidth="1"/>
    <col min="4843" max="4843" width="0" style="373" hidden="1" customWidth="1"/>
    <col min="4844" max="4844" width="34.85546875" style="373" customWidth="1"/>
    <col min="4845" max="4845" width="4.42578125" style="373" customWidth="1"/>
    <col min="4846" max="4862" width="0" style="373" hidden="1" customWidth="1"/>
    <col min="4863" max="4863" width="11.5703125" style="373" customWidth="1"/>
    <col min="4864" max="4868" width="0" style="373" hidden="1" customWidth="1"/>
    <col min="4869" max="5096" width="9.140625" style="373"/>
    <col min="5097" max="5097" width="6.28515625" style="373" customWidth="1"/>
    <col min="5098" max="5098" width="11" style="373" customWidth="1"/>
    <col min="5099" max="5099" width="0" style="373" hidden="1" customWidth="1"/>
    <col min="5100" max="5100" width="34.85546875" style="373" customWidth="1"/>
    <col min="5101" max="5101" width="4.42578125" style="373" customWidth="1"/>
    <col min="5102" max="5118" width="0" style="373" hidden="1" customWidth="1"/>
    <col min="5119" max="5119" width="11.5703125" style="373" customWidth="1"/>
    <col min="5120" max="5124" width="0" style="373" hidden="1" customWidth="1"/>
    <col min="5125" max="5352" width="9.140625" style="373"/>
    <col min="5353" max="5353" width="6.28515625" style="373" customWidth="1"/>
    <col min="5354" max="5354" width="11" style="373" customWidth="1"/>
    <col min="5355" max="5355" width="0" style="373" hidden="1" customWidth="1"/>
    <col min="5356" max="5356" width="34.85546875" style="373" customWidth="1"/>
    <col min="5357" max="5357" width="4.42578125" style="373" customWidth="1"/>
    <col min="5358" max="5374" width="0" style="373" hidden="1" customWidth="1"/>
    <col min="5375" max="5375" width="11.5703125" style="373" customWidth="1"/>
    <col min="5376" max="5380" width="0" style="373" hidden="1" customWidth="1"/>
    <col min="5381" max="5608" width="9.140625" style="373"/>
    <col min="5609" max="5609" width="6.28515625" style="373" customWidth="1"/>
    <col min="5610" max="5610" width="11" style="373" customWidth="1"/>
    <col min="5611" max="5611" width="0" style="373" hidden="1" customWidth="1"/>
    <col min="5612" max="5612" width="34.85546875" style="373" customWidth="1"/>
    <col min="5613" max="5613" width="4.42578125" style="373" customWidth="1"/>
    <col min="5614" max="5630" width="0" style="373" hidden="1" customWidth="1"/>
    <col min="5631" max="5631" width="11.5703125" style="373" customWidth="1"/>
    <col min="5632" max="5636" width="0" style="373" hidden="1" customWidth="1"/>
    <col min="5637" max="5864" width="9.140625" style="373"/>
    <col min="5865" max="5865" width="6.28515625" style="373" customWidth="1"/>
    <col min="5866" max="5866" width="11" style="373" customWidth="1"/>
    <col min="5867" max="5867" width="0" style="373" hidden="1" customWidth="1"/>
    <col min="5868" max="5868" width="34.85546875" style="373" customWidth="1"/>
    <col min="5869" max="5869" width="4.42578125" style="373" customWidth="1"/>
    <col min="5870" max="5886" width="0" style="373" hidden="1" customWidth="1"/>
    <col min="5887" max="5887" width="11.5703125" style="373" customWidth="1"/>
    <col min="5888" max="5892" width="0" style="373" hidden="1" customWidth="1"/>
    <col min="5893" max="6120" width="9.140625" style="373"/>
    <col min="6121" max="6121" width="6.28515625" style="373" customWidth="1"/>
    <col min="6122" max="6122" width="11" style="373" customWidth="1"/>
    <col min="6123" max="6123" width="0" style="373" hidden="1" customWidth="1"/>
    <col min="6124" max="6124" width="34.85546875" style="373" customWidth="1"/>
    <col min="6125" max="6125" width="4.42578125" style="373" customWidth="1"/>
    <col min="6126" max="6142" width="0" style="373" hidden="1" customWidth="1"/>
    <col min="6143" max="6143" width="11.5703125" style="373" customWidth="1"/>
    <col min="6144" max="6148" width="0" style="373" hidden="1" customWidth="1"/>
    <col min="6149" max="6376" width="9.140625" style="373"/>
    <col min="6377" max="6377" width="6.28515625" style="373" customWidth="1"/>
    <col min="6378" max="6378" width="11" style="373" customWidth="1"/>
    <col min="6379" max="6379" width="0" style="373" hidden="1" customWidth="1"/>
    <col min="6380" max="6380" width="34.85546875" style="373" customWidth="1"/>
    <col min="6381" max="6381" width="4.42578125" style="373" customWidth="1"/>
    <col min="6382" max="6398" width="0" style="373" hidden="1" customWidth="1"/>
    <col min="6399" max="6399" width="11.5703125" style="373" customWidth="1"/>
    <col min="6400" max="6404" width="0" style="373" hidden="1" customWidth="1"/>
    <col min="6405" max="6632" width="9.140625" style="373"/>
    <col min="6633" max="6633" width="6.28515625" style="373" customWidth="1"/>
    <col min="6634" max="6634" width="11" style="373" customWidth="1"/>
    <col min="6635" max="6635" width="0" style="373" hidden="1" customWidth="1"/>
    <col min="6636" max="6636" width="34.85546875" style="373" customWidth="1"/>
    <col min="6637" max="6637" width="4.42578125" style="373" customWidth="1"/>
    <col min="6638" max="6654" width="0" style="373" hidden="1" customWidth="1"/>
    <col min="6655" max="6655" width="11.5703125" style="373" customWidth="1"/>
    <col min="6656" max="6660" width="0" style="373" hidden="1" customWidth="1"/>
    <col min="6661" max="6888" width="9.140625" style="373"/>
    <col min="6889" max="6889" width="6.28515625" style="373" customWidth="1"/>
    <col min="6890" max="6890" width="11" style="373" customWidth="1"/>
    <col min="6891" max="6891" width="0" style="373" hidden="1" customWidth="1"/>
    <col min="6892" max="6892" width="34.85546875" style="373" customWidth="1"/>
    <col min="6893" max="6893" width="4.42578125" style="373" customWidth="1"/>
    <col min="6894" max="6910" width="0" style="373" hidden="1" customWidth="1"/>
    <col min="6911" max="6911" width="11.5703125" style="373" customWidth="1"/>
    <col min="6912" max="6916" width="0" style="373" hidden="1" customWidth="1"/>
    <col min="6917" max="7144" width="9.140625" style="373"/>
    <col min="7145" max="7145" width="6.28515625" style="373" customWidth="1"/>
    <col min="7146" max="7146" width="11" style="373" customWidth="1"/>
    <col min="7147" max="7147" width="0" style="373" hidden="1" customWidth="1"/>
    <col min="7148" max="7148" width="34.85546875" style="373" customWidth="1"/>
    <col min="7149" max="7149" width="4.42578125" style="373" customWidth="1"/>
    <col min="7150" max="7166" width="0" style="373" hidden="1" customWidth="1"/>
    <col min="7167" max="7167" width="11.5703125" style="373" customWidth="1"/>
    <col min="7168" max="7172" width="0" style="373" hidden="1" customWidth="1"/>
    <col min="7173" max="7400" width="9.140625" style="373"/>
    <col min="7401" max="7401" width="6.28515625" style="373" customWidth="1"/>
    <col min="7402" max="7402" width="11" style="373" customWidth="1"/>
    <col min="7403" max="7403" width="0" style="373" hidden="1" customWidth="1"/>
    <col min="7404" max="7404" width="34.85546875" style="373" customWidth="1"/>
    <col min="7405" max="7405" width="4.42578125" style="373" customWidth="1"/>
    <col min="7406" max="7422" width="0" style="373" hidden="1" customWidth="1"/>
    <col min="7423" max="7423" width="11.5703125" style="373" customWidth="1"/>
    <col min="7424" max="7428" width="0" style="373" hidden="1" customWidth="1"/>
    <col min="7429" max="7656" width="9.140625" style="373"/>
    <col min="7657" max="7657" width="6.28515625" style="373" customWidth="1"/>
    <col min="7658" max="7658" width="11" style="373" customWidth="1"/>
    <col min="7659" max="7659" width="0" style="373" hidden="1" customWidth="1"/>
    <col min="7660" max="7660" width="34.85546875" style="373" customWidth="1"/>
    <col min="7661" max="7661" width="4.42578125" style="373" customWidth="1"/>
    <col min="7662" max="7678" width="0" style="373" hidden="1" customWidth="1"/>
    <col min="7679" max="7679" width="11.5703125" style="373" customWidth="1"/>
    <col min="7680" max="7684" width="0" style="373" hidden="1" customWidth="1"/>
    <col min="7685" max="7912" width="9.140625" style="373"/>
    <col min="7913" max="7913" width="6.28515625" style="373" customWidth="1"/>
    <col min="7914" max="7914" width="11" style="373" customWidth="1"/>
    <col min="7915" max="7915" width="0" style="373" hidden="1" customWidth="1"/>
    <col min="7916" max="7916" width="34.85546875" style="373" customWidth="1"/>
    <col min="7917" max="7917" width="4.42578125" style="373" customWidth="1"/>
    <col min="7918" max="7934" width="0" style="373" hidden="1" customWidth="1"/>
    <col min="7935" max="7935" width="11.5703125" style="373" customWidth="1"/>
    <col min="7936" max="7940" width="0" style="373" hidden="1" customWidth="1"/>
    <col min="7941" max="8168" width="9.140625" style="373"/>
    <col min="8169" max="8169" width="6.28515625" style="373" customWidth="1"/>
    <col min="8170" max="8170" width="11" style="373" customWidth="1"/>
    <col min="8171" max="8171" width="0" style="373" hidden="1" customWidth="1"/>
    <col min="8172" max="8172" width="34.85546875" style="373" customWidth="1"/>
    <col min="8173" max="8173" width="4.42578125" style="373" customWidth="1"/>
    <col min="8174" max="8190" width="0" style="373" hidden="1" customWidth="1"/>
    <col min="8191" max="8191" width="11.5703125" style="373" customWidth="1"/>
    <col min="8192" max="8196" width="0" style="373" hidden="1" customWidth="1"/>
    <col min="8197" max="8424" width="9.140625" style="373"/>
    <col min="8425" max="8425" width="6.28515625" style="373" customWidth="1"/>
    <col min="8426" max="8426" width="11" style="373" customWidth="1"/>
    <col min="8427" max="8427" width="0" style="373" hidden="1" customWidth="1"/>
    <col min="8428" max="8428" width="34.85546875" style="373" customWidth="1"/>
    <col min="8429" max="8429" width="4.42578125" style="373" customWidth="1"/>
    <col min="8430" max="8446" width="0" style="373" hidden="1" customWidth="1"/>
    <col min="8447" max="8447" width="11.5703125" style="373" customWidth="1"/>
    <col min="8448" max="8452" width="0" style="373" hidden="1" customWidth="1"/>
    <col min="8453" max="8680" width="9.140625" style="373"/>
    <col min="8681" max="8681" width="6.28515625" style="373" customWidth="1"/>
    <col min="8682" max="8682" width="11" style="373" customWidth="1"/>
    <col min="8683" max="8683" width="0" style="373" hidden="1" customWidth="1"/>
    <col min="8684" max="8684" width="34.85546875" style="373" customWidth="1"/>
    <col min="8685" max="8685" width="4.42578125" style="373" customWidth="1"/>
    <col min="8686" max="8702" width="0" style="373" hidden="1" customWidth="1"/>
    <col min="8703" max="8703" width="11.5703125" style="373" customWidth="1"/>
    <col min="8704" max="8708" width="0" style="373" hidden="1" customWidth="1"/>
    <col min="8709" max="8936" width="9.140625" style="373"/>
    <col min="8937" max="8937" width="6.28515625" style="373" customWidth="1"/>
    <col min="8938" max="8938" width="11" style="373" customWidth="1"/>
    <col min="8939" max="8939" width="0" style="373" hidden="1" customWidth="1"/>
    <col min="8940" max="8940" width="34.85546875" style="373" customWidth="1"/>
    <col min="8941" max="8941" width="4.42578125" style="373" customWidth="1"/>
    <col min="8942" max="8958" width="0" style="373" hidden="1" customWidth="1"/>
    <col min="8959" max="8959" width="11.5703125" style="373" customWidth="1"/>
    <col min="8960" max="8964" width="0" style="373" hidden="1" customWidth="1"/>
    <col min="8965" max="9192" width="9.140625" style="373"/>
    <col min="9193" max="9193" width="6.28515625" style="373" customWidth="1"/>
    <col min="9194" max="9194" width="11" style="373" customWidth="1"/>
    <col min="9195" max="9195" width="0" style="373" hidden="1" customWidth="1"/>
    <col min="9196" max="9196" width="34.85546875" style="373" customWidth="1"/>
    <col min="9197" max="9197" width="4.42578125" style="373" customWidth="1"/>
    <col min="9198" max="9214" width="0" style="373" hidden="1" customWidth="1"/>
    <col min="9215" max="9215" width="11.5703125" style="373" customWidth="1"/>
    <col min="9216" max="9220" width="0" style="373" hidden="1" customWidth="1"/>
    <col min="9221" max="9448" width="9.140625" style="373"/>
    <col min="9449" max="9449" width="6.28515625" style="373" customWidth="1"/>
    <col min="9450" max="9450" width="11" style="373" customWidth="1"/>
    <col min="9451" max="9451" width="0" style="373" hidden="1" customWidth="1"/>
    <col min="9452" max="9452" width="34.85546875" style="373" customWidth="1"/>
    <col min="9453" max="9453" width="4.42578125" style="373" customWidth="1"/>
    <col min="9454" max="9470" width="0" style="373" hidden="1" customWidth="1"/>
    <col min="9471" max="9471" width="11.5703125" style="373" customWidth="1"/>
    <col min="9472" max="9476" width="0" style="373" hidden="1" customWidth="1"/>
    <col min="9477" max="9704" width="9.140625" style="373"/>
    <col min="9705" max="9705" width="6.28515625" style="373" customWidth="1"/>
    <col min="9706" max="9706" width="11" style="373" customWidth="1"/>
    <col min="9707" max="9707" width="0" style="373" hidden="1" customWidth="1"/>
    <col min="9708" max="9708" width="34.85546875" style="373" customWidth="1"/>
    <col min="9709" max="9709" width="4.42578125" style="373" customWidth="1"/>
    <col min="9710" max="9726" width="0" style="373" hidden="1" customWidth="1"/>
    <col min="9727" max="9727" width="11.5703125" style="373" customWidth="1"/>
    <col min="9728" max="9732" width="0" style="373" hidden="1" customWidth="1"/>
    <col min="9733" max="9960" width="9.140625" style="373"/>
    <col min="9961" max="9961" width="6.28515625" style="373" customWidth="1"/>
    <col min="9962" max="9962" width="11" style="373" customWidth="1"/>
    <col min="9963" max="9963" width="0" style="373" hidden="1" customWidth="1"/>
    <col min="9964" max="9964" width="34.85546875" style="373" customWidth="1"/>
    <col min="9965" max="9965" width="4.42578125" style="373" customWidth="1"/>
    <col min="9966" max="9982" width="0" style="373" hidden="1" customWidth="1"/>
    <col min="9983" max="9983" width="11.5703125" style="373" customWidth="1"/>
    <col min="9984" max="9988" width="0" style="373" hidden="1" customWidth="1"/>
    <col min="9989" max="10216" width="9.140625" style="373"/>
    <col min="10217" max="10217" width="6.28515625" style="373" customWidth="1"/>
    <col min="10218" max="10218" width="11" style="373" customWidth="1"/>
    <col min="10219" max="10219" width="0" style="373" hidden="1" customWidth="1"/>
    <col min="10220" max="10220" width="34.85546875" style="373" customWidth="1"/>
    <col min="10221" max="10221" width="4.42578125" style="373" customWidth="1"/>
    <col min="10222" max="10238" width="0" style="373" hidden="1" customWidth="1"/>
    <col min="10239" max="10239" width="11.5703125" style="373" customWidth="1"/>
    <col min="10240" max="10244" width="0" style="373" hidden="1" customWidth="1"/>
    <col min="10245" max="10472" width="9.140625" style="373"/>
    <col min="10473" max="10473" width="6.28515625" style="373" customWidth="1"/>
    <col min="10474" max="10474" width="11" style="373" customWidth="1"/>
    <col min="10475" max="10475" width="0" style="373" hidden="1" customWidth="1"/>
    <col min="10476" max="10476" width="34.85546875" style="373" customWidth="1"/>
    <col min="10477" max="10477" width="4.42578125" style="373" customWidth="1"/>
    <col min="10478" max="10494" width="0" style="373" hidden="1" customWidth="1"/>
    <col min="10495" max="10495" width="11.5703125" style="373" customWidth="1"/>
    <col min="10496" max="10500" width="0" style="373" hidden="1" customWidth="1"/>
    <col min="10501" max="10728" width="9.140625" style="373"/>
    <col min="10729" max="10729" width="6.28515625" style="373" customWidth="1"/>
    <col min="10730" max="10730" width="11" style="373" customWidth="1"/>
    <col min="10731" max="10731" width="0" style="373" hidden="1" customWidth="1"/>
    <col min="10732" max="10732" width="34.85546875" style="373" customWidth="1"/>
    <col min="10733" max="10733" width="4.42578125" style="373" customWidth="1"/>
    <col min="10734" max="10750" width="0" style="373" hidden="1" customWidth="1"/>
    <col min="10751" max="10751" width="11.5703125" style="373" customWidth="1"/>
    <col min="10752" max="10756" width="0" style="373" hidden="1" customWidth="1"/>
    <col min="10757" max="10984" width="9.140625" style="373"/>
    <col min="10985" max="10985" width="6.28515625" style="373" customWidth="1"/>
    <col min="10986" max="10986" width="11" style="373" customWidth="1"/>
    <col min="10987" max="10987" width="0" style="373" hidden="1" customWidth="1"/>
    <col min="10988" max="10988" width="34.85546875" style="373" customWidth="1"/>
    <col min="10989" max="10989" width="4.42578125" style="373" customWidth="1"/>
    <col min="10990" max="11006" width="0" style="373" hidden="1" customWidth="1"/>
    <col min="11007" max="11007" width="11.5703125" style="373" customWidth="1"/>
    <col min="11008" max="11012" width="0" style="373" hidden="1" customWidth="1"/>
    <col min="11013" max="11240" width="9.140625" style="373"/>
    <col min="11241" max="11241" width="6.28515625" style="373" customWidth="1"/>
    <col min="11242" max="11242" width="11" style="373" customWidth="1"/>
    <col min="11243" max="11243" width="0" style="373" hidden="1" customWidth="1"/>
    <col min="11244" max="11244" width="34.85546875" style="373" customWidth="1"/>
    <col min="11245" max="11245" width="4.42578125" style="373" customWidth="1"/>
    <col min="11246" max="11262" width="0" style="373" hidden="1" customWidth="1"/>
    <col min="11263" max="11263" width="11.5703125" style="373" customWidth="1"/>
    <col min="11264" max="11268" width="0" style="373" hidden="1" customWidth="1"/>
    <col min="11269" max="11496" width="9.140625" style="373"/>
    <col min="11497" max="11497" width="6.28515625" style="373" customWidth="1"/>
    <col min="11498" max="11498" width="11" style="373" customWidth="1"/>
    <col min="11499" max="11499" width="0" style="373" hidden="1" customWidth="1"/>
    <col min="11500" max="11500" width="34.85546875" style="373" customWidth="1"/>
    <col min="11501" max="11501" width="4.42578125" style="373" customWidth="1"/>
    <col min="11502" max="11518" width="0" style="373" hidden="1" customWidth="1"/>
    <col min="11519" max="11519" width="11.5703125" style="373" customWidth="1"/>
    <col min="11520" max="11524" width="0" style="373" hidden="1" customWidth="1"/>
    <col min="11525" max="11752" width="9.140625" style="373"/>
    <col min="11753" max="11753" width="6.28515625" style="373" customWidth="1"/>
    <col min="11754" max="11754" width="11" style="373" customWidth="1"/>
    <col min="11755" max="11755" width="0" style="373" hidden="1" customWidth="1"/>
    <col min="11756" max="11756" width="34.85546875" style="373" customWidth="1"/>
    <col min="11757" max="11757" width="4.42578125" style="373" customWidth="1"/>
    <col min="11758" max="11774" width="0" style="373" hidden="1" customWidth="1"/>
    <col min="11775" max="11775" width="11.5703125" style="373" customWidth="1"/>
    <col min="11776" max="11780" width="0" style="373" hidden="1" customWidth="1"/>
    <col min="11781" max="12008" width="9.140625" style="373"/>
    <col min="12009" max="12009" width="6.28515625" style="373" customWidth="1"/>
    <col min="12010" max="12010" width="11" style="373" customWidth="1"/>
    <col min="12011" max="12011" width="0" style="373" hidden="1" customWidth="1"/>
    <col min="12012" max="12012" width="34.85546875" style="373" customWidth="1"/>
    <col min="12013" max="12013" width="4.42578125" style="373" customWidth="1"/>
    <col min="12014" max="12030" width="0" style="373" hidden="1" customWidth="1"/>
    <col min="12031" max="12031" width="11.5703125" style="373" customWidth="1"/>
    <col min="12032" max="12036" width="0" style="373" hidden="1" customWidth="1"/>
    <col min="12037" max="12264" width="9.140625" style="373"/>
    <col min="12265" max="12265" width="6.28515625" style="373" customWidth="1"/>
    <col min="12266" max="12266" width="11" style="373" customWidth="1"/>
    <col min="12267" max="12267" width="0" style="373" hidden="1" customWidth="1"/>
    <col min="12268" max="12268" width="34.85546875" style="373" customWidth="1"/>
    <col min="12269" max="12269" width="4.42578125" style="373" customWidth="1"/>
    <col min="12270" max="12286" width="0" style="373" hidden="1" customWidth="1"/>
    <col min="12287" max="12287" width="11.5703125" style="373" customWidth="1"/>
    <col min="12288" max="12292" width="0" style="373" hidden="1" customWidth="1"/>
    <col min="12293" max="12520" width="9.140625" style="373"/>
    <col min="12521" max="12521" width="6.28515625" style="373" customWidth="1"/>
    <col min="12522" max="12522" width="11" style="373" customWidth="1"/>
    <col min="12523" max="12523" width="0" style="373" hidden="1" customWidth="1"/>
    <col min="12524" max="12524" width="34.85546875" style="373" customWidth="1"/>
    <col min="12525" max="12525" width="4.42578125" style="373" customWidth="1"/>
    <col min="12526" max="12542" width="0" style="373" hidden="1" customWidth="1"/>
    <col min="12543" max="12543" width="11.5703125" style="373" customWidth="1"/>
    <col min="12544" max="12548" width="0" style="373" hidden="1" customWidth="1"/>
    <col min="12549" max="12776" width="9.140625" style="373"/>
    <col min="12777" max="12777" width="6.28515625" style="373" customWidth="1"/>
    <col min="12778" max="12778" width="11" style="373" customWidth="1"/>
    <col min="12779" max="12779" width="0" style="373" hidden="1" customWidth="1"/>
    <col min="12780" max="12780" width="34.85546875" style="373" customWidth="1"/>
    <col min="12781" max="12781" width="4.42578125" style="373" customWidth="1"/>
    <col min="12782" max="12798" width="0" style="373" hidden="1" customWidth="1"/>
    <col min="12799" max="12799" width="11.5703125" style="373" customWidth="1"/>
    <col min="12800" max="12804" width="0" style="373" hidden="1" customWidth="1"/>
    <col min="12805" max="13032" width="9.140625" style="373"/>
    <col min="13033" max="13033" width="6.28515625" style="373" customWidth="1"/>
    <col min="13034" max="13034" width="11" style="373" customWidth="1"/>
    <col min="13035" max="13035" width="0" style="373" hidden="1" customWidth="1"/>
    <col min="13036" max="13036" width="34.85546875" style="373" customWidth="1"/>
    <col min="13037" max="13037" width="4.42578125" style="373" customWidth="1"/>
    <col min="13038" max="13054" width="0" style="373" hidden="1" customWidth="1"/>
    <col min="13055" max="13055" width="11.5703125" style="373" customWidth="1"/>
    <col min="13056" max="13060" width="0" style="373" hidden="1" customWidth="1"/>
    <col min="13061" max="13288" width="9.140625" style="373"/>
    <col min="13289" max="13289" width="6.28515625" style="373" customWidth="1"/>
    <col min="13290" max="13290" width="11" style="373" customWidth="1"/>
    <col min="13291" max="13291" width="0" style="373" hidden="1" customWidth="1"/>
    <col min="13292" max="13292" width="34.85546875" style="373" customWidth="1"/>
    <col min="13293" max="13293" width="4.42578125" style="373" customWidth="1"/>
    <col min="13294" max="13310" width="0" style="373" hidden="1" customWidth="1"/>
    <col min="13311" max="13311" width="11.5703125" style="373" customWidth="1"/>
    <col min="13312" max="13316" width="0" style="373" hidden="1" customWidth="1"/>
    <col min="13317" max="13544" width="9.140625" style="373"/>
    <col min="13545" max="13545" width="6.28515625" style="373" customWidth="1"/>
    <col min="13546" max="13546" width="11" style="373" customWidth="1"/>
    <col min="13547" max="13547" width="0" style="373" hidden="1" customWidth="1"/>
    <col min="13548" max="13548" width="34.85546875" style="373" customWidth="1"/>
    <col min="13549" max="13549" width="4.42578125" style="373" customWidth="1"/>
    <col min="13550" max="13566" width="0" style="373" hidden="1" customWidth="1"/>
    <col min="13567" max="13567" width="11.5703125" style="373" customWidth="1"/>
    <col min="13568" max="13572" width="0" style="373" hidden="1" customWidth="1"/>
    <col min="13573" max="13800" width="9.140625" style="373"/>
    <col min="13801" max="13801" width="6.28515625" style="373" customWidth="1"/>
    <col min="13802" max="13802" width="11" style="373" customWidth="1"/>
    <col min="13803" max="13803" width="0" style="373" hidden="1" customWidth="1"/>
    <col min="13804" max="13804" width="34.85546875" style="373" customWidth="1"/>
    <col min="13805" max="13805" width="4.42578125" style="373" customWidth="1"/>
    <col min="13806" max="13822" width="0" style="373" hidden="1" customWidth="1"/>
    <col min="13823" max="13823" width="11.5703125" style="373" customWidth="1"/>
    <col min="13824" max="13828" width="0" style="373" hidden="1" customWidth="1"/>
    <col min="13829" max="14056" width="9.140625" style="373"/>
    <col min="14057" max="14057" width="6.28515625" style="373" customWidth="1"/>
    <col min="14058" max="14058" width="11" style="373" customWidth="1"/>
    <col min="14059" max="14059" width="0" style="373" hidden="1" customWidth="1"/>
    <col min="14060" max="14060" width="34.85546875" style="373" customWidth="1"/>
    <col min="14061" max="14061" width="4.42578125" style="373" customWidth="1"/>
    <col min="14062" max="14078" width="0" style="373" hidden="1" customWidth="1"/>
    <col min="14079" max="14079" width="11.5703125" style="373" customWidth="1"/>
    <col min="14080" max="14084" width="0" style="373" hidden="1" customWidth="1"/>
    <col min="14085" max="14312" width="9.140625" style="373"/>
    <col min="14313" max="14313" width="6.28515625" style="373" customWidth="1"/>
    <col min="14314" max="14314" width="11" style="373" customWidth="1"/>
    <col min="14315" max="14315" width="0" style="373" hidden="1" customWidth="1"/>
    <col min="14316" max="14316" width="34.85546875" style="373" customWidth="1"/>
    <col min="14317" max="14317" width="4.42578125" style="373" customWidth="1"/>
    <col min="14318" max="14334" width="0" style="373" hidden="1" customWidth="1"/>
    <col min="14335" max="14335" width="11.5703125" style="373" customWidth="1"/>
    <col min="14336" max="14340" width="0" style="373" hidden="1" customWidth="1"/>
    <col min="14341" max="14568" width="9.140625" style="373"/>
    <col min="14569" max="14569" width="6.28515625" style="373" customWidth="1"/>
    <col min="14570" max="14570" width="11" style="373" customWidth="1"/>
    <col min="14571" max="14571" width="0" style="373" hidden="1" customWidth="1"/>
    <col min="14572" max="14572" width="34.85546875" style="373" customWidth="1"/>
    <col min="14573" max="14573" width="4.42578125" style="373" customWidth="1"/>
    <col min="14574" max="14590" width="0" style="373" hidden="1" customWidth="1"/>
    <col min="14591" max="14591" width="11.5703125" style="373" customWidth="1"/>
    <col min="14592" max="14596" width="0" style="373" hidden="1" customWidth="1"/>
    <col min="14597" max="14824" width="9.140625" style="373"/>
    <col min="14825" max="14825" width="6.28515625" style="373" customWidth="1"/>
    <col min="14826" max="14826" width="11" style="373" customWidth="1"/>
    <col min="14827" max="14827" width="0" style="373" hidden="1" customWidth="1"/>
    <col min="14828" max="14828" width="34.85546875" style="373" customWidth="1"/>
    <col min="14829" max="14829" width="4.42578125" style="373" customWidth="1"/>
    <col min="14830" max="14846" width="0" style="373" hidden="1" customWidth="1"/>
    <col min="14847" max="14847" width="11.5703125" style="373" customWidth="1"/>
    <col min="14848" max="14852" width="0" style="373" hidden="1" customWidth="1"/>
    <col min="14853" max="15080" width="9.140625" style="373"/>
    <col min="15081" max="15081" width="6.28515625" style="373" customWidth="1"/>
    <col min="15082" max="15082" width="11" style="373" customWidth="1"/>
    <col min="15083" max="15083" width="0" style="373" hidden="1" customWidth="1"/>
    <col min="15084" max="15084" width="34.85546875" style="373" customWidth="1"/>
    <col min="15085" max="15085" width="4.42578125" style="373" customWidth="1"/>
    <col min="15086" max="15102" width="0" style="373" hidden="1" customWidth="1"/>
    <col min="15103" max="15103" width="11.5703125" style="373" customWidth="1"/>
    <col min="15104" max="15108" width="0" style="373" hidden="1" customWidth="1"/>
    <col min="15109" max="15336" width="9.140625" style="373"/>
    <col min="15337" max="15337" width="6.28515625" style="373" customWidth="1"/>
    <col min="15338" max="15338" width="11" style="373" customWidth="1"/>
    <col min="15339" max="15339" width="0" style="373" hidden="1" customWidth="1"/>
    <col min="15340" max="15340" width="34.85546875" style="373" customWidth="1"/>
    <col min="15341" max="15341" width="4.42578125" style="373" customWidth="1"/>
    <col min="15342" max="15358" width="0" style="373" hidden="1" customWidth="1"/>
    <col min="15359" max="15359" width="11.5703125" style="373" customWidth="1"/>
    <col min="15360" max="15364" width="0" style="373" hidden="1" customWidth="1"/>
    <col min="15365" max="15592" width="9.140625" style="373"/>
    <col min="15593" max="15593" width="6.28515625" style="373" customWidth="1"/>
    <col min="15594" max="15594" width="11" style="373" customWidth="1"/>
    <col min="15595" max="15595" width="0" style="373" hidden="1" customWidth="1"/>
    <col min="15596" max="15596" width="34.85546875" style="373" customWidth="1"/>
    <col min="15597" max="15597" width="4.42578125" style="373" customWidth="1"/>
    <col min="15598" max="15614" width="0" style="373" hidden="1" customWidth="1"/>
    <col min="15615" max="15615" width="11.5703125" style="373" customWidth="1"/>
    <col min="15616" max="15620" width="0" style="373" hidden="1" customWidth="1"/>
    <col min="15621" max="15848" width="9.140625" style="373"/>
    <col min="15849" max="15849" width="6.28515625" style="373" customWidth="1"/>
    <col min="15850" max="15850" width="11" style="373" customWidth="1"/>
    <col min="15851" max="15851" width="0" style="373" hidden="1" customWidth="1"/>
    <col min="15852" max="15852" width="34.85546875" style="373" customWidth="1"/>
    <col min="15853" max="15853" width="4.42578125" style="373" customWidth="1"/>
    <col min="15854" max="15870" width="0" style="373" hidden="1" customWidth="1"/>
    <col min="15871" max="15871" width="11.5703125" style="373" customWidth="1"/>
    <col min="15872" max="15876" width="0" style="373" hidden="1" customWidth="1"/>
    <col min="15877" max="16104" width="9.140625" style="373"/>
    <col min="16105" max="16105" width="6.28515625" style="373" customWidth="1"/>
    <col min="16106" max="16106" width="11" style="373" customWidth="1"/>
    <col min="16107" max="16107" width="0" style="373" hidden="1" customWidth="1"/>
    <col min="16108" max="16108" width="34.85546875" style="373" customWidth="1"/>
    <col min="16109" max="16109" width="4.42578125" style="373" customWidth="1"/>
    <col min="16110" max="16126" width="0" style="373" hidden="1" customWidth="1"/>
    <col min="16127" max="16127" width="11.5703125" style="373" customWidth="1"/>
    <col min="16128" max="16132" width="0" style="373" hidden="1" customWidth="1"/>
    <col min="16133" max="16384" width="9.140625" style="373"/>
  </cols>
  <sheetData>
    <row r="1" spans="1:4" ht="47.25" customHeight="1" x14ac:dyDescent="0.25">
      <c r="A1" s="494" t="s">
        <v>713</v>
      </c>
      <c r="B1" s="494"/>
      <c r="C1" s="494"/>
      <c r="D1" s="494"/>
    </row>
    <row r="2" spans="1:4" ht="25.5" customHeight="1" x14ac:dyDescent="0.25">
      <c r="A2" s="495" t="s">
        <v>135</v>
      </c>
      <c r="B2" s="496" t="s">
        <v>397</v>
      </c>
      <c r="C2" s="496" t="s">
        <v>136</v>
      </c>
      <c r="D2" s="493" t="s">
        <v>116</v>
      </c>
    </row>
    <row r="3" spans="1:4" ht="12" customHeight="1" x14ac:dyDescent="0.25">
      <c r="A3" s="495"/>
      <c r="B3" s="496"/>
      <c r="C3" s="496"/>
      <c r="D3" s="493"/>
    </row>
    <row r="4" spans="1:4" x14ac:dyDescent="0.25">
      <c r="A4" s="374"/>
      <c r="B4" s="375"/>
      <c r="C4" s="375"/>
      <c r="D4" s="349"/>
    </row>
    <row r="5" spans="1:4" x14ac:dyDescent="0.25">
      <c r="A5" s="374">
        <v>1</v>
      </c>
      <c r="B5" s="376" t="s">
        <v>566</v>
      </c>
      <c r="C5" s="377" t="s">
        <v>538</v>
      </c>
      <c r="D5" s="348">
        <v>5</v>
      </c>
    </row>
    <row r="6" spans="1:4" x14ac:dyDescent="0.25">
      <c r="A6" s="374">
        <v>2</v>
      </c>
      <c r="B6" s="376" t="s">
        <v>433</v>
      </c>
      <c r="C6" s="377" t="s">
        <v>190</v>
      </c>
      <c r="D6" s="348">
        <v>10</v>
      </c>
    </row>
    <row r="7" spans="1:4" x14ac:dyDescent="0.25">
      <c r="A7" s="374">
        <v>3</v>
      </c>
      <c r="B7" s="376" t="s">
        <v>399</v>
      </c>
      <c r="C7" s="377" t="s">
        <v>478</v>
      </c>
      <c r="D7" s="348">
        <v>15</v>
      </c>
    </row>
    <row r="8" spans="1:4" x14ac:dyDescent="0.25">
      <c r="A8" s="374">
        <v>4</v>
      </c>
      <c r="B8" s="376" t="s">
        <v>434</v>
      </c>
      <c r="C8" s="377" t="s">
        <v>699</v>
      </c>
      <c r="D8" s="348">
        <v>10</v>
      </c>
    </row>
    <row r="9" spans="1:4" x14ac:dyDescent="0.25">
      <c r="A9" s="374">
        <f t="shared" ref="A9:A39" si="0">A8+1</f>
        <v>5</v>
      </c>
      <c r="B9" s="376" t="s">
        <v>400</v>
      </c>
      <c r="C9" s="377" t="s">
        <v>524</v>
      </c>
      <c r="D9" s="348">
        <v>10</v>
      </c>
    </row>
    <row r="10" spans="1:4" x14ac:dyDescent="0.25">
      <c r="A10" s="374">
        <f t="shared" ref="A10:A40" si="1">A9+1</f>
        <v>6</v>
      </c>
      <c r="B10" s="376" t="s">
        <v>435</v>
      </c>
      <c r="C10" s="377" t="s">
        <v>700</v>
      </c>
      <c r="D10" s="348">
        <v>24</v>
      </c>
    </row>
    <row r="11" spans="1:4" ht="22.5" x14ac:dyDescent="0.25">
      <c r="A11" s="374">
        <v>7</v>
      </c>
      <c r="B11" s="376" t="s">
        <v>436</v>
      </c>
      <c r="C11" s="377" t="s">
        <v>15</v>
      </c>
      <c r="D11" s="348">
        <v>10</v>
      </c>
    </row>
    <row r="12" spans="1:4" x14ac:dyDescent="0.25">
      <c r="A12" s="374">
        <v>8</v>
      </c>
      <c r="B12" s="376" t="s">
        <v>401</v>
      </c>
      <c r="C12" s="377" t="s">
        <v>530</v>
      </c>
      <c r="D12" s="348">
        <v>90</v>
      </c>
    </row>
    <row r="13" spans="1:4" x14ac:dyDescent="0.25">
      <c r="A13" s="374">
        <v>9</v>
      </c>
      <c r="B13" s="376" t="s">
        <v>439</v>
      </c>
      <c r="C13" s="377" t="s">
        <v>701</v>
      </c>
      <c r="D13" s="348">
        <v>6</v>
      </c>
    </row>
    <row r="14" spans="1:4" x14ac:dyDescent="0.25">
      <c r="A14" s="374">
        <v>10</v>
      </c>
      <c r="B14" s="376" t="s">
        <v>440</v>
      </c>
      <c r="C14" s="377" t="s">
        <v>702</v>
      </c>
      <c r="D14" s="348">
        <v>14</v>
      </c>
    </row>
    <row r="15" spans="1:4" x14ac:dyDescent="0.25">
      <c r="A15" s="374">
        <f t="shared" si="0"/>
        <v>11</v>
      </c>
      <c r="B15" s="376" t="s">
        <v>403</v>
      </c>
      <c r="C15" s="377" t="s">
        <v>194</v>
      </c>
      <c r="D15" s="348">
        <v>20</v>
      </c>
    </row>
    <row r="16" spans="1:4" x14ac:dyDescent="0.25">
      <c r="A16" s="374">
        <f t="shared" si="1"/>
        <v>12</v>
      </c>
      <c r="B16" s="376" t="s">
        <v>443</v>
      </c>
      <c r="C16" s="377" t="s">
        <v>703</v>
      </c>
      <c r="D16" s="348">
        <v>16</v>
      </c>
    </row>
    <row r="17" spans="1:4" x14ac:dyDescent="0.25">
      <c r="A17" s="374">
        <v>13</v>
      </c>
      <c r="B17" s="376" t="s">
        <v>444</v>
      </c>
      <c r="C17" s="377" t="s">
        <v>195</v>
      </c>
      <c r="D17" s="348">
        <v>10</v>
      </c>
    </row>
    <row r="18" spans="1:4" x14ac:dyDescent="0.25">
      <c r="A18" s="374">
        <v>14</v>
      </c>
      <c r="B18" s="376" t="s">
        <v>404</v>
      </c>
      <c r="C18" s="377" t="s">
        <v>704</v>
      </c>
      <c r="D18" s="348">
        <v>50</v>
      </c>
    </row>
    <row r="19" spans="1:4" x14ac:dyDescent="0.25">
      <c r="A19" s="374">
        <v>15</v>
      </c>
      <c r="B19" s="376" t="s">
        <v>445</v>
      </c>
      <c r="C19" s="377" t="s">
        <v>705</v>
      </c>
      <c r="D19" s="348">
        <v>25</v>
      </c>
    </row>
    <row r="20" spans="1:4" x14ac:dyDescent="0.25">
      <c r="A20" s="374">
        <v>16</v>
      </c>
      <c r="B20" s="376" t="s">
        <v>447</v>
      </c>
      <c r="C20" s="377" t="s">
        <v>706</v>
      </c>
      <c r="D20" s="348">
        <v>19</v>
      </c>
    </row>
    <row r="21" spans="1:4" x14ac:dyDescent="0.25">
      <c r="A21" s="374">
        <v>17</v>
      </c>
      <c r="B21" s="376" t="s">
        <v>449</v>
      </c>
      <c r="C21" s="377" t="s">
        <v>198</v>
      </c>
      <c r="D21" s="348">
        <v>9</v>
      </c>
    </row>
    <row r="22" spans="1:4" x14ac:dyDescent="0.25">
      <c r="A22" s="374">
        <f t="shared" si="1"/>
        <v>18</v>
      </c>
      <c r="B22" s="376" t="s">
        <v>450</v>
      </c>
      <c r="C22" s="377" t="s">
        <v>451</v>
      </c>
      <c r="D22" s="348">
        <v>27</v>
      </c>
    </row>
    <row r="23" spans="1:4" ht="22.5" x14ac:dyDescent="0.25">
      <c r="A23" s="374">
        <v>19</v>
      </c>
      <c r="B23" s="376" t="s">
        <v>406</v>
      </c>
      <c r="C23" s="377" t="s">
        <v>128</v>
      </c>
      <c r="D23" s="348">
        <v>24</v>
      </c>
    </row>
    <row r="24" spans="1:4" ht="22.5" x14ac:dyDescent="0.25">
      <c r="A24" s="374">
        <v>20</v>
      </c>
      <c r="B24" s="376" t="s">
        <v>407</v>
      </c>
      <c r="C24" s="377" t="s">
        <v>707</v>
      </c>
      <c r="D24" s="348">
        <v>103</v>
      </c>
    </row>
    <row r="25" spans="1:4" x14ac:dyDescent="0.25">
      <c r="A25" s="374">
        <v>21</v>
      </c>
      <c r="B25" s="376" t="s">
        <v>409</v>
      </c>
      <c r="C25" s="377" t="s">
        <v>708</v>
      </c>
      <c r="D25" s="348">
        <v>30</v>
      </c>
    </row>
    <row r="26" spans="1:4" x14ac:dyDescent="0.25">
      <c r="A26" s="374">
        <v>22</v>
      </c>
      <c r="B26" s="376" t="s">
        <v>452</v>
      </c>
      <c r="C26" s="377" t="s">
        <v>709</v>
      </c>
      <c r="D26" s="348">
        <v>10</v>
      </c>
    </row>
    <row r="27" spans="1:4" x14ac:dyDescent="0.25">
      <c r="A27" s="374">
        <f t="shared" si="0"/>
        <v>23</v>
      </c>
      <c r="B27" s="376" t="s">
        <v>453</v>
      </c>
      <c r="C27" s="377" t="s">
        <v>202</v>
      </c>
      <c r="D27" s="348">
        <v>32</v>
      </c>
    </row>
    <row r="28" spans="1:4" x14ac:dyDescent="0.25">
      <c r="A28" s="374">
        <f t="shared" si="1"/>
        <v>24</v>
      </c>
      <c r="B28" s="376" t="s">
        <v>410</v>
      </c>
      <c r="C28" s="377" t="s">
        <v>119</v>
      </c>
      <c r="D28" s="348">
        <v>45</v>
      </c>
    </row>
    <row r="29" spans="1:4" x14ac:dyDescent="0.25">
      <c r="A29" s="374">
        <v>25</v>
      </c>
      <c r="B29" s="376" t="s">
        <v>454</v>
      </c>
      <c r="C29" s="377" t="s">
        <v>203</v>
      </c>
      <c r="D29" s="348">
        <v>6</v>
      </c>
    </row>
    <row r="30" spans="1:4" x14ac:dyDescent="0.25">
      <c r="A30" s="374">
        <v>26</v>
      </c>
      <c r="B30" s="376" t="s">
        <v>455</v>
      </c>
      <c r="C30" s="377" t="s">
        <v>204</v>
      </c>
      <c r="D30" s="348">
        <v>15</v>
      </c>
    </row>
    <row r="31" spans="1:4" x14ac:dyDescent="0.25">
      <c r="A31" s="374">
        <v>27</v>
      </c>
      <c r="B31" s="376" t="s">
        <v>411</v>
      </c>
      <c r="C31" s="377" t="s">
        <v>710</v>
      </c>
      <c r="D31" s="348">
        <v>50</v>
      </c>
    </row>
    <row r="32" spans="1:4" x14ac:dyDescent="0.25">
      <c r="A32" s="374">
        <v>28</v>
      </c>
      <c r="B32" s="376" t="s">
        <v>412</v>
      </c>
      <c r="C32" s="377" t="s">
        <v>205</v>
      </c>
      <c r="D32" s="348">
        <v>1</v>
      </c>
    </row>
    <row r="33" spans="1:4" ht="22.5" x14ac:dyDescent="0.25">
      <c r="A33" s="374">
        <f t="shared" si="0"/>
        <v>29</v>
      </c>
      <c r="B33" s="376" t="s">
        <v>456</v>
      </c>
      <c r="C33" s="377" t="s">
        <v>206</v>
      </c>
      <c r="D33" s="348">
        <v>3</v>
      </c>
    </row>
    <row r="34" spans="1:4" x14ac:dyDescent="0.25">
      <c r="A34" s="374">
        <f t="shared" si="1"/>
        <v>30</v>
      </c>
      <c r="B34" s="376" t="s">
        <v>413</v>
      </c>
      <c r="C34" s="377" t="s">
        <v>207</v>
      </c>
      <c r="D34" s="348">
        <v>14</v>
      </c>
    </row>
    <row r="35" spans="1:4" x14ac:dyDescent="0.25">
      <c r="A35" s="374">
        <v>31</v>
      </c>
      <c r="B35" s="376" t="s">
        <v>414</v>
      </c>
      <c r="C35" s="377" t="s">
        <v>129</v>
      </c>
      <c r="D35" s="348">
        <v>49</v>
      </c>
    </row>
    <row r="36" spans="1:4" x14ac:dyDescent="0.25">
      <c r="A36" s="374">
        <v>32</v>
      </c>
      <c r="B36" s="376" t="s">
        <v>458</v>
      </c>
      <c r="C36" s="377" t="s">
        <v>261</v>
      </c>
      <c r="D36" s="348">
        <v>11</v>
      </c>
    </row>
    <row r="37" spans="1:4" x14ac:dyDescent="0.25">
      <c r="A37" s="374">
        <v>33</v>
      </c>
      <c r="B37" s="376" t="s">
        <v>459</v>
      </c>
      <c r="C37" s="377" t="s">
        <v>711</v>
      </c>
      <c r="D37" s="348">
        <v>18</v>
      </c>
    </row>
    <row r="38" spans="1:4" x14ac:dyDescent="0.25">
      <c r="A38" s="374">
        <v>34</v>
      </c>
      <c r="B38" s="376" t="s">
        <v>461</v>
      </c>
      <c r="C38" s="377" t="s">
        <v>415</v>
      </c>
      <c r="D38" s="348">
        <v>35</v>
      </c>
    </row>
    <row r="39" spans="1:4" x14ac:dyDescent="0.25">
      <c r="A39" s="374">
        <f t="shared" si="0"/>
        <v>35</v>
      </c>
      <c r="B39" s="376" t="s">
        <v>416</v>
      </c>
      <c r="C39" s="377" t="s">
        <v>712</v>
      </c>
      <c r="D39" s="348">
        <v>168</v>
      </c>
    </row>
    <row r="40" spans="1:4" s="378" customFormat="1" x14ac:dyDescent="0.25">
      <c r="A40" s="374">
        <f t="shared" si="1"/>
        <v>36</v>
      </c>
      <c r="B40" s="376" t="s">
        <v>416</v>
      </c>
      <c r="C40" s="377" t="s">
        <v>71</v>
      </c>
      <c r="D40" s="348">
        <v>12</v>
      </c>
    </row>
    <row r="41" spans="1:4" x14ac:dyDescent="0.25">
      <c r="A41" s="374">
        <v>37</v>
      </c>
      <c r="B41" s="376" t="s">
        <v>464</v>
      </c>
      <c r="C41" s="377" t="s">
        <v>212</v>
      </c>
      <c r="D41" s="348">
        <v>10</v>
      </c>
    </row>
    <row r="42" spans="1:4" x14ac:dyDescent="0.25">
      <c r="A42" s="374">
        <v>38</v>
      </c>
      <c r="B42" s="376" t="s">
        <v>419</v>
      </c>
      <c r="C42" s="377" t="s">
        <v>18</v>
      </c>
      <c r="D42" s="348">
        <v>22</v>
      </c>
    </row>
    <row r="43" spans="1:4" ht="11.25" x14ac:dyDescent="0.25">
      <c r="A43" s="379"/>
      <c r="B43" s="380"/>
      <c r="C43" s="381" t="s">
        <v>126</v>
      </c>
      <c r="D43" s="382">
        <v>1028</v>
      </c>
    </row>
  </sheetData>
  <mergeCells count="5">
    <mergeCell ref="D2:D3"/>
    <mergeCell ref="A1:D1"/>
    <mergeCell ref="A2:A3"/>
    <mergeCell ref="B2:B3"/>
    <mergeCell ref="C2:C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125"/>
  <sheetViews>
    <sheetView workbookViewId="0">
      <pane xSplit="3" ySplit="6" topLeftCell="D97" activePane="bottomRight" state="frozen"/>
      <selection pane="topRight" activeCell="D1" sqref="D1"/>
      <selection pane="bottomLeft" activeCell="A7" sqref="A7"/>
      <selection pane="bottomRight" activeCell="L121" sqref="L121"/>
    </sheetView>
  </sheetViews>
  <sheetFormatPr defaultRowHeight="12.75" x14ac:dyDescent="0.25"/>
  <cols>
    <col min="1" max="1" width="5.85546875" style="246" customWidth="1"/>
    <col min="2" max="2" width="31.140625" style="320" hidden="1" customWidth="1"/>
    <col min="3" max="3" width="70.42578125" style="320" customWidth="1"/>
    <col min="4" max="4" width="15.85546875" style="310" customWidth="1"/>
    <col min="5" max="5" width="12.28515625" style="310" customWidth="1"/>
    <col min="6" max="6" width="12.42578125" style="246" customWidth="1"/>
    <col min="7" max="7" width="13.42578125" style="246" customWidth="1"/>
    <col min="8" max="8" width="9.140625" style="245"/>
    <col min="9" max="9" width="11.42578125" style="245" customWidth="1"/>
    <col min="10" max="10" width="13.42578125" style="245" customWidth="1"/>
    <col min="11" max="256" width="9.140625" style="245"/>
    <col min="257" max="257" width="5.85546875" style="245" customWidth="1"/>
    <col min="258" max="258" width="31.140625" style="245" customWidth="1"/>
    <col min="259" max="259" width="40.140625" style="245" customWidth="1"/>
    <col min="260" max="260" width="15.85546875" style="245" customWidth="1"/>
    <col min="261" max="261" width="12.28515625" style="245" customWidth="1"/>
    <col min="262" max="262" width="12.42578125" style="245" customWidth="1"/>
    <col min="263" max="263" width="13.42578125" style="245" customWidth="1"/>
    <col min="264" max="264" width="9.140625" style="245"/>
    <col min="265" max="265" width="11.42578125" style="245" customWidth="1"/>
    <col min="266" max="266" width="13.42578125" style="245" customWidth="1"/>
    <col min="267" max="512" width="9.140625" style="245"/>
    <col min="513" max="513" width="5.85546875" style="245" customWidth="1"/>
    <col min="514" max="514" width="31.140625" style="245" customWidth="1"/>
    <col min="515" max="515" width="40.140625" style="245" customWidth="1"/>
    <col min="516" max="516" width="15.85546875" style="245" customWidth="1"/>
    <col min="517" max="517" width="12.28515625" style="245" customWidth="1"/>
    <col min="518" max="518" width="12.42578125" style="245" customWidth="1"/>
    <col min="519" max="519" width="13.42578125" style="245" customWidth="1"/>
    <col min="520" max="520" width="9.140625" style="245"/>
    <col min="521" max="521" width="11.42578125" style="245" customWidth="1"/>
    <col min="522" max="522" width="13.42578125" style="245" customWidth="1"/>
    <col min="523" max="768" width="9.140625" style="245"/>
    <col min="769" max="769" width="5.85546875" style="245" customWidth="1"/>
    <col min="770" max="770" width="31.140625" style="245" customWidth="1"/>
    <col min="771" max="771" width="40.140625" style="245" customWidth="1"/>
    <col min="772" max="772" width="15.85546875" style="245" customWidth="1"/>
    <col min="773" max="773" width="12.28515625" style="245" customWidth="1"/>
    <col min="774" max="774" width="12.42578125" style="245" customWidth="1"/>
    <col min="775" max="775" width="13.42578125" style="245" customWidth="1"/>
    <col min="776" max="776" width="9.140625" style="245"/>
    <col min="777" max="777" width="11.42578125" style="245" customWidth="1"/>
    <col min="778" max="778" width="13.42578125" style="245" customWidth="1"/>
    <col min="779" max="1024" width="9.140625" style="245"/>
    <col min="1025" max="1025" width="5.85546875" style="245" customWidth="1"/>
    <col min="1026" max="1026" width="31.140625" style="245" customWidth="1"/>
    <col min="1027" max="1027" width="40.140625" style="245" customWidth="1"/>
    <col min="1028" max="1028" width="15.85546875" style="245" customWidth="1"/>
    <col min="1029" max="1029" width="12.28515625" style="245" customWidth="1"/>
    <col min="1030" max="1030" width="12.42578125" style="245" customWidth="1"/>
    <col min="1031" max="1031" width="13.42578125" style="245" customWidth="1"/>
    <col min="1032" max="1032" width="9.140625" style="245"/>
    <col min="1033" max="1033" width="11.42578125" style="245" customWidth="1"/>
    <col min="1034" max="1034" width="13.42578125" style="245" customWidth="1"/>
    <col min="1035" max="1280" width="9.140625" style="245"/>
    <col min="1281" max="1281" width="5.85546875" style="245" customWidth="1"/>
    <col min="1282" max="1282" width="31.140625" style="245" customWidth="1"/>
    <col min="1283" max="1283" width="40.140625" style="245" customWidth="1"/>
    <col min="1284" max="1284" width="15.85546875" style="245" customWidth="1"/>
    <col min="1285" max="1285" width="12.28515625" style="245" customWidth="1"/>
    <col min="1286" max="1286" width="12.42578125" style="245" customWidth="1"/>
    <col min="1287" max="1287" width="13.42578125" style="245" customWidth="1"/>
    <col min="1288" max="1288" width="9.140625" style="245"/>
    <col min="1289" max="1289" width="11.42578125" style="245" customWidth="1"/>
    <col min="1290" max="1290" width="13.42578125" style="245" customWidth="1"/>
    <col min="1291" max="1536" width="9.140625" style="245"/>
    <col min="1537" max="1537" width="5.85546875" style="245" customWidth="1"/>
    <col min="1538" max="1538" width="31.140625" style="245" customWidth="1"/>
    <col min="1539" max="1539" width="40.140625" style="245" customWidth="1"/>
    <col min="1540" max="1540" width="15.85546875" style="245" customWidth="1"/>
    <col min="1541" max="1541" width="12.28515625" style="245" customWidth="1"/>
    <col min="1542" max="1542" width="12.42578125" style="245" customWidth="1"/>
    <col min="1543" max="1543" width="13.42578125" style="245" customWidth="1"/>
    <col min="1544" max="1544" width="9.140625" style="245"/>
    <col min="1545" max="1545" width="11.42578125" style="245" customWidth="1"/>
    <col min="1546" max="1546" width="13.42578125" style="245" customWidth="1"/>
    <col min="1547" max="1792" width="9.140625" style="245"/>
    <col min="1793" max="1793" width="5.85546875" style="245" customWidth="1"/>
    <col min="1794" max="1794" width="31.140625" style="245" customWidth="1"/>
    <col min="1795" max="1795" width="40.140625" style="245" customWidth="1"/>
    <col min="1796" max="1796" width="15.85546875" style="245" customWidth="1"/>
    <col min="1797" max="1797" width="12.28515625" style="245" customWidth="1"/>
    <col min="1798" max="1798" width="12.42578125" style="245" customWidth="1"/>
    <col min="1799" max="1799" width="13.42578125" style="245" customWidth="1"/>
    <col min="1800" max="1800" width="9.140625" style="245"/>
    <col min="1801" max="1801" width="11.42578125" style="245" customWidth="1"/>
    <col min="1802" max="1802" width="13.42578125" style="245" customWidth="1"/>
    <col min="1803" max="2048" width="9.140625" style="245"/>
    <col min="2049" max="2049" width="5.85546875" style="245" customWidth="1"/>
    <col min="2050" max="2050" width="31.140625" style="245" customWidth="1"/>
    <col min="2051" max="2051" width="40.140625" style="245" customWidth="1"/>
    <col min="2052" max="2052" width="15.85546875" style="245" customWidth="1"/>
    <col min="2053" max="2053" width="12.28515625" style="245" customWidth="1"/>
    <col min="2054" max="2054" width="12.42578125" style="245" customWidth="1"/>
    <col min="2055" max="2055" width="13.42578125" style="245" customWidth="1"/>
    <col min="2056" max="2056" width="9.140625" style="245"/>
    <col min="2057" max="2057" width="11.42578125" style="245" customWidth="1"/>
    <col min="2058" max="2058" width="13.42578125" style="245" customWidth="1"/>
    <col min="2059" max="2304" width="9.140625" style="245"/>
    <col min="2305" max="2305" width="5.85546875" style="245" customWidth="1"/>
    <col min="2306" max="2306" width="31.140625" style="245" customWidth="1"/>
    <col min="2307" max="2307" width="40.140625" style="245" customWidth="1"/>
    <col min="2308" max="2308" width="15.85546875" style="245" customWidth="1"/>
    <col min="2309" max="2309" width="12.28515625" style="245" customWidth="1"/>
    <col min="2310" max="2310" width="12.42578125" style="245" customWidth="1"/>
    <col min="2311" max="2311" width="13.42578125" style="245" customWidth="1"/>
    <col min="2312" max="2312" width="9.140625" style="245"/>
    <col min="2313" max="2313" width="11.42578125" style="245" customWidth="1"/>
    <col min="2314" max="2314" width="13.42578125" style="245" customWidth="1"/>
    <col min="2315" max="2560" width="9.140625" style="245"/>
    <col min="2561" max="2561" width="5.85546875" style="245" customWidth="1"/>
    <col min="2562" max="2562" width="31.140625" style="245" customWidth="1"/>
    <col min="2563" max="2563" width="40.140625" style="245" customWidth="1"/>
    <col min="2564" max="2564" width="15.85546875" style="245" customWidth="1"/>
    <col min="2565" max="2565" width="12.28515625" style="245" customWidth="1"/>
    <col min="2566" max="2566" width="12.42578125" style="245" customWidth="1"/>
    <col min="2567" max="2567" width="13.42578125" style="245" customWidth="1"/>
    <col min="2568" max="2568" width="9.140625" style="245"/>
    <col min="2569" max="2569" width="11.42578125" style="245" customWidth="1"/>
    <col min="2570" max="2570" width="13.42578125" style="245" customWidth="1"/>
    <col min="2571" max="2816" width="9.140625" style="245"/>
    <col min="2817" max="2817" width="5.85546875" style="245" customWidth="1"/>
    <col min="2818" max="2818" width="31.140625" style="245" customWidth="1"/>
    <col min="2819" max="2819" width="40.140625" style="245" customWidth="1"/>
    <col min="2820" max="2820" width="15.85546875" style="245" customWidth="1"/>
    <col min="2821" max="2821" width="12.28515625" style="245" customWidth="1"/>
    <col min="2822" max="2822" width="12.42578125" style="245" customWidth="1"/>
    <col min="2823" max="2823" width="13.42578125" style="245" customWidth="1"/>
    <col min="2824" max="2824" width="9.140625" style="245"/>
    <col min="2825" max="2825" width="11.42578125" style="245" customWidth="1"/>
    <col min="2826" max="2826" width="13.42578125" style="245" customWidth="1"/>
    <col min="2827" max="3072" width="9.140625" style="245"/>
    <col min="3073" max="3073" width="5.85546875" style="245" customWidth="1"/>
    <col min="3074" max="3074" width="31.140625" style="245" customWidth="1"/>
    <col min="3075" max="3075" width="40.140625" style="245" customWidth="1"/>
    <col min="3076" max="3076" width="15.85546875" style="245" customWidth="1"/>
    <col min="3077" max="3077" width="12.28515625" style="245" customWidth="1"/>
    <col min="3078" max="3078" width="12.42578125" style="245" customWidth="1"/>
    <col min="3079" max="3079" width="13.42578125" style="245" customWidth="1"/>
    <col min="3080" max="3080" width="9.140625" style="245"/>
    <col min="3081" max="3081" width="11.42578125" style="245" customWidth="1"/>
    <col min="3082" max="3082" width="13.42578125" style="245" customWidth="1"/>
    <col min="3083" max="3328" width="9.140625" style="245"/>
    <col min="3329" max="3329" width="5.85546875" style="245" customWidth="1"/>
    <col min="3330" max="3330" width="31.140625" style="245" customWidth="1"/>
    <col min="3331" max="3331" width="40.140625" style="245" customWidth="1"/>
    <col min="3332" max="3332" width="15.85546875" style="245" customWidth="1"/>
    <col min="3333" max="3333" width="12.28515625" style="245" customWidth="1"/>
    <col min="3334" max="3334" width="12.42578125" style="245" customWidth="1"/>
    <col min="3335" max="3335" width="13.42578125" style="245" customWidth="1"/>
    <col min="3336" max="3336" width="9.140625" style="245"/>
    <col min="3337" max="3337" width="11.42578125" style="245" customWidth="1"/>
    <col min="3338" max="3338" width="13.42578125" style="245" customWidth="1"/>
    <col min="3339" max="3584" width="9.140625" style="245"/>
    <col min="3585" max="3585" width="5.85546875" style="245" customWidth="1"/>
    <col min="3586" max="3586" width="31.140625" style="245" customWidth="1"/>
    <col min="3587" max="3587" width="40.140625" style="245" customWidth="1"/>
    <col min="3588" max="3588" width="15.85546875" style="245" customWidth="1"/>
    <col min="3589" max="3589" width="12.28515625" style="245" customWidth="1"/>
    <col min="3590" max="3590" width="12.42578125" style="245" customWidth="1"/>
    <col min="3591" max="3591" width="13.42578125" style="245" customWidth="1"/>
    <col min="3592" max="3592" width="9.140625" style="245"/>
    <col min="3593" max="3593" width="11.42578125" style="245" customWidth="1"/>
    <col min="3594" max="3594" width="13.42578125" style="245" customWidth="1"/>
    <col min="3595" max="3840" width="9.140625" style="245"/>
    <col min="3841" max="3841" width="5.85546875" style="245" customWidth="1"/>
    <col min="3842" max="3842" width="31.140625" style="245" customWidth="1"/>
    <col min="3843" max="3843" width="40.140625" style="245" customWidth="1"/>
    <col min="3844" max="3844" width="15.85546875" style="245" customWidth="1"/>
    <col min="3845" max="3845" width="12.28515625" style="245" customWidth="1"/>
    <col min="3846" max="3846" width="12.42578125" style="245" customWidth="1"/>
    <col min="3847" max="3847" width="13.42578125" style="245" customWidth="1"/>
    <col min="3848" max="3848" width="9.140625" style="245"/>
    <col min="3849" max="3849" width="11.42578125" style="245" customWidth="1"/>
    <col min="3850" max="3850" width="13.42578125" style="245" customWidth="1"/>
    <col min="3851" max="4096" width="9.140625" style="245"/>
    <col min="4097" max="4097" width="5.85546875" style="245" customWidth="1"/>
    <col min="4098" max="4098" width="31.140625" style="245" customWidth="1"/>
    <col min="4099" max="4099" width="40.140625" style="245" customWidth="1"/>
    <col min="4100" max="4100" width="15.85546875" style="245" customWidth="1"/>
    <col min="4101" max="4101" width="12.28515625" style="245" customWidth="1"/>
    <col min="4102" max="4102" width="12.42578125" style="245" customWidth="1"/>
    <col min="4103" max="4103" width="13.42578125" style="245" customWidth="1"/>
    <col min="4104" max="4104" width="9.140625" style="245"/>
    <col min="4105" max="4105" width="11.42578125" style="245" customWidth="1"/>
    <col min="4106" max="4106" width="13.42578125" style="245" customWidth="1"/>
    <col min="4107" max="4352" width="9.140625" style="245"/>
    <col min="4353" max="4353" width="5.85546875" style="245" customWidth="1"/>
    <col min="4354" max="4354" width="31.140625" style="245" customWidth="1"/>
    <col min="4355" max="4355" width="40.140625" style="245" customWidth="1"/>
    <col min="4356" max="4356" width="15.85546875" style="245" customWidth="1"/>
    <col min="4357" max="4357" width="12.28515625" style="245" customWidth="1"/>
    <col min="4358" max="4358" width="12.42578125" style="245" customWidth="1"/>
    <col min="4359" max="4359" width="13.42578125" style="245" customWidth="1"/>
    <col min="4360" max="4360" width="9.140625" style="245"/>
    <col min="4361" max="4361" width="11.42578125" style="245" customWidth="1"/>
    <col min="4362" max="4362" width="13.42578125" style="245" customWidth="1"/>
    <col min="4363" max="4608" width="9.140625" style="245"/>
    <col min="4609" max="4609" width="5.85546875" style="245" customWidth="1"/>
    <col min="4610" max="4610" width="31.140625" style="245" customWidth="1"/>
    <col min="4611" max="4611" width="40.140625" style="245" customWidth="1"/>
    <col min="4612" max="4612" width="15.85546875" style="245" customWidth="1"/>
    <col min="4613" max="4613" width="12.28515625" style="245" customWidth="1"/>
    <col min="4614" max="4614" width="12.42578125" style="245" customWidth="1"/>
    <col min="4615" max="4615" width="13.42578125" style="245" customWidth="1"/>
    <col min="4616" max="4616" width="9.140625" style="245"/>
    <col min="4617" max="4617" width="11.42578125" style="245" customWidth="1"/>
    <col min="4618" max="4618" width="13.42578125" style="245" customWidth="1"/>
    <col min="4619" max="4864" width="9.140625" style="245"/>
    <col min="4865" max="4865" width="5.85546875" style="245" customWidth="1"/>
    <col min="4866" max="4866" width="31.140625" style="245" customWidth="1"/>
    <col min="4867" max="4867" width="40.140625" style="245" customWidth="1"/>
    <col min="4868" max="4868" width="15.85546875" style="245" customWidth="1"/>
    <col min="4869" max="4869" width="12.28515625" style="245" customWidth="1"/>
    <col min="4870" max="4870" width="12.42578125" style="245" customWidth="1"/>
    <col min="4871" max="4871" width="13.42578125" style="245" customWidth="1"/>
    <col min="4872" max="4872" width="9.140625" style="245"/>
    <col min="4873" max="4873" width="11.42578125" style="245" customWidth="1"/>
    <col min="4874" max="4874" width="13.42578125" style="245" customWidth="1"/>
    <col min="4875" max="5120" width="9.140625" style="245"/>
    <col min="5121" max="5121" width="5.85546875" style="245" customWidth="1"/>
    <col min="5122" max="5122" width="31.140625" style="245" customWidth="1"/>
    <col min="5123" max="5123" width="40.140625" style="245" customWidth="1"/>
    <col min="5124" max="5124" width="15.85546875" style="245" customWidth="1"/>
    <col min="5125" max="5125" width="12.28515625" style="245" customWidth="1"/>
    <col min="5126" max="5126" width="12.42578125" style="245" customWidth="1"/>
    <col min="5127" max="5127" width="13.42578125" style="245" customWidth="1"/>
    <col min="5128" max="5128" width="9.140625" style="245"/>
    <col min="5129" max="5129" width="11.42578125" style="245" customWidth="1"/>
    <col min="5130" max="5130" width="13.42578125" style="245" customWidth="1"/>
    <col min="5131" max="5376" width="9.140625" style="245"/>
    <col min="5377" max="5377" width="5.85546875" style="245" customWidth="1"/>
    <col min="5378" max="5378" width="31.140625" style="245" customWidth="1"/>
    <col min="5379" max="5379" width="40.140625" style="245" customWidth="1"/>
    <col min="5380" max="5380" width="15.85546875" style="245" customWidth="1"/>
    <col min="5381" max="5381" width="12.28515625" style="245" customWidth="1"/>
    <col min="5382" max="5382" width="12.42578125" style="245" customWidth="1"/>
    <col min="5383" max="5383" width="13.42578125" style="245" customWidth="1"/>
    <col min="5384" max="5384" width="9.140625" style="245"/>
    <col min="5385" max="5385" width="11.42578125" style="245" customWidth="1"/>
    <col min="5386" max="5386" width="13.42578125" style="245" customWidth="1"/>
    <col min="5387" max="5632" width="9.140625" style="245"/>
    <col min="5633" max="5633" width="5.85546875" style="245" customWidth="1"/>
    <col min="5634" max="5634" width="31.140625" style="245" customWidth="1"/>
    <col min="5635" max="5635" width="40.140625" style="245" customWidth="1"/>
    <col min="5636" max="5636" width="15.85546875" style="245" customWidth="1"/>
    <col min="5637" max="5637" width="12.28515625" style="245" customWidth="1"/>
    <col min="5638" max="5638" width="12.42578125" style="245" customWidth="1"/>
    <col min="5639" max="5639" width="13.42578125" style="245" customWidth="1"/>
    <col min="5640" max="5640" width="9.140625" style="245"/>
    <col min="5641" max="5641" width="11.42578125" style="245" customWidth="1"/>
    <col min="5642" max="5642" width="13.42578125" style="245" customWidth="1"/>
    <col min="5643" max="5888" width="9.140625" style="245"/>
    <col min="5889" max="5889" width="5.85546875" style="245" customWidth="1"/>
    <col min="5890" max="5890" width="31.140625" style="245" customWidth="1"/>
    <col min="5891" max="5891" width="40.140625" style="245" customWidth="1"/>
    <col min="5892" max="5892" width="15.85546875" style="245" customWidth="1"/>
    <col min="5893" max="5893" width="12.28515625" style="245" customWidth="1"/>
    <col min="5894" max="5894" width="12.42578125" style="245" customWidth="1"/>
    <col min="5895" max="5895" width="13.42578125" style="245" customWidth="1"/>
    <col min="5896" max="5896" width="9.140625" style="245"/>
    <col min="5897" max="5897" width="11.42578125" style="245" customWidth="1"/>
    <col min="5898" max="5898" width="13.42578125" style="245" customWidth="1"/>
    <col min="5899" max="6144" width="9.140625" style="245"/>
    <col min="6145" max="6145" width="5.85546875" style="245" customWidth="1"/>
    <col min="6146" max="6146" width="31.140625" style="245" customWidth="1"/>
    <col min="6147" max="6147" width="40.140625" style="245" customWidth="1"/>
    <col min="6148" max="6148" width="15.85546875" style="245" customWidth="1"/>
    <col min="6149" max="6149" width="12.28515625" style="245" customWidth="1"/>
    <col min="6150" max="6150" width="12.42578125" style="245" customWidth="1"/>
    <col min="6151" max="6151" width="13.42578125" style="245" customWidth="1"/>
    <col min="6152" max="6152" width="9.140625" style="245"/>
    <col min="6153" max="6153" width="11.42578125" style="245" customWidth="1"/>
    <col min="6154" max="6154" width="13.42578125" style="245" customWidth="1"/>
    <col min="6155" max="6400" width="9.140625" style="245"/>
    <col min="6401" max="6401" width="5.85546875" style="245" customWidth="1"/>
    <col min="6402" max="6402" width="31.140625" style="245" customWidth="1"/>
    <col min="6403" max="6403" width="40.140625" style="245" customWidth="1"/>
    <col min="6404" max="6404" width="15.85546875" style="245" customWidth="1"/>
    <col min="6405" max="6405" width="12.28515625" style="245" customWidth="1"/>
    <col min="6406" max="6406" width="12.42578125" style="245" customWidth="1"/>
    <col min="6407" max="6407" width="13.42578125" style="245" customWidth="1"/>
    <col min="6408" max="6408" width="9.140625" style="245"/>
    <col min="6409" max="6409" width="11.42578125" style="245" customWidth="1"/>
    <col min="6410" max="6410" width="13.42578125" style="245" customWidth="1"/>
    <col min="6411" max="6656" width="9.140625" style="245"/>
    <col min="6657" max="6657" width="5.85546875" style="245" customWidth="1"/>
    <col min="6658" max="6658" width="31.140625" style="245" customWidth="1"/>
    <col min="6659" max="6659" width="40.140625" style="245" customWidth="1"/>
    <col min="6660" max="6660" width="15.85546875" style="245" customWidth="1"/>
    <col min="6661" max="6661" width="12.28515625" style="245" customWidth="1"/>
    <col min="6662" max="6662" width="12.42578125" style="245" customWidth="1"/>
    <col min="6663" max="6663" width="13.42578125" style="245" customWidth="1"/>
    <col min="6664" max="6664" width="9.140625" style="245"/>
    <col min="6665" max="6665" width="11.42578125" style="245" customWidth="1"/>
    <col min="6666" max="6666" width="13.42578125" style="245" customWidth="1"/>
    <col min="6667" max="6912" width="9.140625" style="245"/>
    <col min="6913" max="6913" width="5.85546875" style="245" customWidth="1"/>
    <col min="6914" max="6914" width="31.140625" style="245" customWidth="1"/>
    <col min="6915" max="6915" width="40.140625" style="245" customWidth="1"/>
    <col min="6916" max="6916" width="15.85546875" style="245" customWidth="1"/>
    <col min="6917" max="6917" width="12.28515625" style="245" customWidth="1"/>
    <col min="6918" max="6918" width="12.42578125" style="245" customWidth="1"/>
    <col min="6919" max="6919" width="13.42578125" style="245" customWidth="1"/>
    <col min="6920" max="6920" width="9.140625" style="245"/>
    <col min="6921" max="6921" width="11.42578125" style="245" customWidth="1"/>
    <col min="6922" max="6922" width="13.42578125" style="245" customWidth="1"/>
    <col min="6923" max="7168" width="9.140625" style="245"/>
    <col min="7169" max="7169" width="5.85546875" style="245" customWidth="1"/>
    <col min="7170" max="7170" width="31.140625" style="245" customWidth="1"/>
    <col min="7171" max="7171" width="40.140625" style="245" customWidth="1"/>
    <col min="7172" max="7172" width="15.85546875" style="245" customWidth="1"/>
    <col min="7173" max="7173" width="12.28515625" style="245" customWidth="1"/>
    <col min="7174" max="7174" width="12.42578125" style="245" customWidth="1"/>
    <col min="7175" max="7175" width="13.42578125" style="245" customWidth="1"/>
    <col min="7176" max="7176" width="9.140625" style="245"/>
    <col min="7177" max="7177" width="11.42578125" style="245" customWidth="1"/>
    <col min="7178" max="7178" width="13.42578125" style="245" customWidth="1"/>
    <col min="7179" max="7424" width="9.140625" style="245"/>
    <col min="7425" max="7425" width="5.85546875" style="245" customWidth="1"/>
    <col min="7426" max="7426" width="31.140625" style="245" customWidth="1"/>
    <col min="7427" max="7427" width="40.140625" style="245" customWidth="1"/>
    <col min="7428" max="7428" width="15.85546875" style="245" customWidth="1"/>
    <col min="7429" max="7429" width="12.28515625" style="245" customWidth="1"/>
    <col min="7430" max="7430" width="12.42578125" style="245" customWidth="1"/>
    <col min="7431" max="7431" width="13.42578125" style="245" customWidth="1"/>
    <col min="7432" max="7432" width="9.140625" style="245"/>
    <col min="7433" max="7433" width="11.42578125" style="245" customWidth="1"/>
    <col min="7434" max="7434" width="13.42578125" style="245" customWidth="1"/>
    <col min="7435" max="7680" width="9.140625" style="245"/>
    <col min="7681" max="7681" width="5.85546875" style="245" customWidth="1"/>
    <col min="7682" max="7682" width="31.140625" style="245" customWidth="1"/>
    <col min="7683" max="7683" width="40.140625" style="245" customWidth="1"/>
    <col min="7684" max="7684" width="15.85546875" style="245" customWidth="1"/>
    <col min="7685" max="7685" width="12.28515625" style="245" customWidth="1"/>
    <col min="7686" max="7686" width="12.42578125" style="245" customWidth="1"/>
    <col min="7687" max="7687" width="13.42578125" style="245" customWidth="1"/>
    <col min="7688" max="7688" width="9.140625" style="245"/>
    <col min="7689" max="7689" width="11.42578125" style="245" customWidth="1"/>
    <col min="7690" max="7690" width="13.42578125" style="245" customWidth="1"/>
    <col min="7691" max="7936" width="9.140625" style="245"/>
    <col min="7937" max="7937" width="5.85546875" style="245" customWidth="1"/>
    <col min="7938" max="7938" width="31.140625" style="245" customWidth="1"/>
    <col min="7939" max="7939" width="40.140625" style="245" customWidth="1"/>
    <col min="7940" max="7940" width="15.85546875" style="245" customWidth="1"/>
    <col min="7941" max="7941" width="12.28515625" style="245" customWidth="1"/>
    <col min="7942" max="7942" width="12.42578125" style="245" customWidth="1"/>
    <col min="7943" max="7943" width="13.42578125" style="245" customWidth="1"/>
    <col min="7944" max="7944" width="9.140625" style="245"/>
    <col min="7945" max="7945" width="11.42578125" style="245" customWidth="1"/>
    <col min="7946" max="7946" width="13.42578125" style="245" customWidth="1"/>
    <col min="7947" max="8192" width="9.140625" style="245"/>
    <col min="8193" max="8193" width="5.85546875" style="245" customWidth="1"/>
    <col min="8194" max="8194" width="31.140625" style="245" customWidth="1"/>
    <col min="8195" max="8195" width="40.140625" style="245" customWidth="1"/>
    <col min="8196" max="8196" width="15.85546875" style="245" customWidth="1"/>
    <col min="8197" max="8197" width="12.28515625" style="245" customWidth="1"/>
    <col min="8198" max="8198" width="12.42578125" style="245" customWidth="1"/>
    <col min="8199" max="8199" width="13.42578125" style="245" customWidth="1"/>
    <col min="8200" max="8200" width="9.140625" style="245"/>
    <col min="8201" max="8201" width="11.42578125" style="245" customWidth="1"/>
    <col min="8202" max="8202" width="13.42578125" style="245" customWidth="1"/>
    <col min="8203" max="8448" width="9.140625" style="245"/>
    <col min="8449" max="8449" width="5.85546875" style="245" customWidth="1"/>
    <col min="8450" max="8450" width="31.140625" style="245" customWidth="1"/>
    <col min="8451" max="8451" width="40.140625" style="245" customWidth="1"/>
    <col min="8452" max="8452" width="15.85546875" style="245" customWidth="1"/>
    <col min="8453" max="8453" width="12.28515625" style="245" customWidth="1"/>
    <col min="8454" max="8454" width="12.42578125" style="245" customWidth="1"/>
    <col min="8455" max="8455" width="13.42578125" style="245" customWidth="1"/>
    <col min="8456" max="8456" width="9.140625" style="245"/>
    <col min="8457" max="8457" width="11.42578125" style="245" customWidth="1"/>
    <col min="8458" max="8458" width="13.42578125" style="245" customWidth="1"/>
    <col min="8459" max="8704" width="9.140625" style="245"/>
    <col min="8705" max="8705" width="5.85546875" style="245" customWidth="1"/>
    <col min="8706" max="8706" width="31.140625" style="245" customWidth="1"/>
    <col min="8707" max="8707" width="40.140625" style="245" customWidth="1"/>
    <col min="8708" max="8708" width="15.85546875" style="245" customWidth="1"/>
    <col min="8709" max="8709" width="12.28515625" style="245" customWidth="1"/>
    <col min="8710" max="8710" width="12.42578125" style="245" customWidth="1"/>
    <col min="8711" max="8711" width="13.42578125" style="245" customWidth="1"/>
    <col min="8712" max="8712" width="9.140625" style="245"/>
    <col min="8713" max="8713" width="11.42578125" style="245" customWidth="1"/>
    <col min="8714" max="8714" width="13.42578125" style="245" customWidth="1"/>
    <col min="8715" max="8960" width="9.140625" style="245"/>
    <col min="8961" max="8961" width="5.85546875" style="245" customWidth="1"/>
    <col min="8962" max="8962" width="31.140625" style="245" customWidth="1"/>
    <col min="8963" max="8963" width="40.140625" style="245" customWidth="1"/>
    <col min="8964" max="8964" width="15.85546875" style="245" customWidth="1"/>
    <col min="8965" max="8965" width="12.28515625" style="245" customWidth="1"/>
    <col min="8966" max="8966" width="12.42578125" style="245" customWidth="1"/>
    <col min="8967" max="8967" width="13.42578125" style="245" customWidth="1"/>
    <col min="8968" max="8968" width="9.140625" style="245"/>
    <col min="8969" max="8969" width="11.42578125" style="245" customWidth="1"/>
    <col min="8970" max="8970" width="13.42578125" style="245" customWidth="1"/>
    <col min="8971" max="9216" width="9.140625" style="245"/>
    <col min="9217" max="9217" width="5.85546875" style="245" customWidth="1"/>
    <col min="9218" max="9218" width="31.140625" style="245" customWidth="1"/>
    <col min="9219" max="9219" width="40.140625" style="245" customWidth="1"/>
    <col min="9220" max="9220" width="15.85546875" style="245" customWidth="1"/>
    <col min="9221" max="9221" width="12.28515625" style="245" customWidth="1"/>
    <col min="9222" max="9222" width="12.42578125" style="245" customWidth="1"/>
    <col min="9223" max="9223" width="13.42578125" style="245" customWidth="1"/>
    <col min="9224" max="9224" width="9.140625" style="245"/>
    <col min="9225" max="9225" width="11.42578125" style="245" customWidth="1"/>
    <col min="9226" max="9226" width="13.42578125" style="245" customWidth="1"/>
    <col min="9227" max="9472" width="9.140625" style="245"/>
    <col min="9473" max="9473" width="5.85546875" style="245" customWidth="1"/>
    <col min="9474" max="9474" width="31.140625" style="245" customWidth="1"/>
    <col min="9475" max="9475" width="40.140625" style="245" customWidth="1"/>
    <col min="9476" max="9476" width="15.85546875" style="245" customWidth="1"/>
    <col min="9477" max="9477" width="12.28515625" style="245" customWidth="1"/>
    <col min="9478" max="9478" width="12.42578125" style="245" customWidth="1"/>
    <col min="9479" max="9479" width="13.42578125" style="245" customWidth="1"/>
    <col min="9480" max="9480" width="9.140625" style="245"/>
    <col min="9481" max="9481" width="11.42578125" style="245" customWidth="1"/>
    <col min="9482" max="9482" width="13.42578125" style="245" customWidth="1"/>
    <col min="9483" max="9728" width="9.140625" style="245"/>
    <col min="9729" max="9729" width="5.85546875" style="245" customWidth="1"/>
    <col min="9730" max="9730" width="31.140625" style="245" customWidth="1"/>
    <col min="9731" max="9731" width="40.140625" style="245" customWidth="1"/>
    <col min="9732" max="9732" width="15.85546875" style="245" customWidth="1"/>
    <col min="9733" max="9733" width="12.28515625" style="245" customWidth="1"/>
    <col min="9734" max="9734" width="12.42578125" style="245" customWidth="1"/>
    <col min="9735" max="9735" width="13.42578125" style="245" customWidth="1"/>
    <col min="9736" max="9736" width="9.140625" style="245"/>
    <col min="9737" max="9737" width="11.42578125" style="245" customWidth="1"/>
    <col min="9738" max="9738" width="13.42578125" style="245" customWidth="1"/>
    <col min="9739" max="9984" width="9.140625" style="245"/>
    <col min="9985" max="9985" width="5.85546875" style="245" customWidth="1"/>
    <col min="9986" max="9986" width="31.140625" style="245" customWidth="1"/>
    <col min="9987" max="9987" width="40.140625" style="245" customWidth="1"/>
    <col min="9988" max="9988" width="15.85546875" style="245" customWidth="1"/>
    <col min="9989" max="9989" width="12.28515625" style="245" customWidth="1"/>
    <col min="9990" max="9990" width="12.42578125" style="245" customWidth="1"/>
    <col min="9991" max="9991" width="13.42578125" style="245" customWidth="1"/>
    <col min="9992" max="9992" width="9.140625" style="245"/>
    <col min="9993" max="9993" width="11.42578125" style="245" customWidth="1"/>
    <col min="9994" max="9994" width="13.42578125" style="245" customWidth="1"/>
    <col min="9995" max="10240" width="9.140625" style="245"/>
    <col min="10241" max="10241" width="5.85546875" style="245" customWidth="1"/>
    <col min="10242" max="10242" width="31.140625" style="245" customWidth="1"/>
    <col min="10243" max="10243" width="40.140625" style="245" customWidth="1"/>
    <col min="10244" max="10244" width="15.85546875" style="245" customWidth="1"/>
    <col min="10245" max="10245" width="12.28515625" style="245" customWidth="1"/>
    <col min="10246" max="10246" width="12.42578125" style="245" customWidth="1"/>
    <col min="10247" max="10247" width="13.42578125" style="245" customWidth="1"/>
    <col min="10248" max="10248" width="9.140625" style="245"/>
    <col min="10249" max="10249" width="11.42578125" style="245" customWidth="1"/>
    <col min="10250" max="10250" width="13.42578125" style="245" customWidth="1"/>
    <col min="10251" max="10496" width="9.140625" style="245"/>
    <col min="10497" max="10497" width="5.85546875" style="245" customWidth="1"/>
    <col min="10498" max="10498" width="31.140625" style="245" customWidth="1"/>
    <col min="10499" max="10499" width="40.140625" style="245" customWidth="1"/>
    <col min="10500" max="10500" width="15.85546875" style="245" customWidth="1"/>
    <col min="10501" max="10501" width="12.28515625" style="245" customWidth="1"/>
    <col min="10502" max="10502" width="12.42578125" style="245" customWidth="1"/>
    <col min="10503" max="10503" width="13.42578125" style="245" customWidth="1"/>
    <col min="10504" max="10504" width="9.140625" style="245"/>
    <col min="10505" max="10505" width="11.42578125" style="245" customWidth="1"/>
    <col min="10506" max="10506" width="13.42578125" style="245" customWidth="1"/>
    <col min="10507" max="10752" width="9.140625" style="245"/>
    <col min="10753" max="10753" width="5.85546875" style="245" customWidth="1"/>
    <col min="10754" max="10754" width="31.140625" style="245" customWidth="1"/>
    <col min="10755" max="10755" width="40.140625" style="245" customWidth="1"/>
    <col min="10756" max="10756" width="15.85546875" style="245" customWidth="1"/>
    <col min="10757" max="10757" width="12.28515625" style="245" customWidth="1"/>
    <col min="10758" max="10758" width="12.42578125" style="245" customWidth="1"/>
    <col min="10759" max="10759" width="13.42578125" style="245" customWidth="1"/>
    <col min="10760" max="10760" width="9.140625" style="245"/>
    <col min="10761" max="10761" width="11.42578125" style="245" customWidth="1"/>
    <col min="10762" max="10762" width="13.42578125" style="245" customWidth="1"/>
    <col min="10763" max="11008" width="9.140625" style="245"/>
    <col min="11009" max="11009" width="5.85546875" style="245" customWidth="1"/>
    <col min="11010" max="11010" width="31.140625" style="245" customWidth="1"/>
    <col min="11011" max="11011" width="40.140625" style="245" customWidth="1"/>
    <col min="11012" max="11012" width="15.85546875" style="245" customWidth="1"/>
    <col min="11013" max="11013" width="12.28515625" style="245" customWidth="1"/>
    <col min="11014" max="11014" width="12.42578125" style="245" customWidth="1"/>
    <col min="11015" max="11015" width="13.42578125" style="245" customWidth="1"/>
    <col min="11016" max="11016" width="9.140625" style="245"/>
    <col min="11017" max="11017" width="11.42578125" style="245" customWidth="1"/>
    <col min="11018" max="11018" width="13.42578125" style="245" customWidth="1"/>
    <col min="11019" max="11264" width="9.140625" style="245"/>
    <col min="11265" max="11265" width="5.85546875" style="245" customWidth="1"/>
    <col min="11266" max="11266" width="31.140625" style="245" customWidth="1"/>
    <col min="11267" max="11267" width="40.140625" style="245" customWidth="1"/>
    <col min="11268" max="11268" width="15.85546875" style="245" customWidth="1"/>
    <col min="11269" max="11269" width="12.28515625" style="245" customWidth="1"/>
    <col min="11270" max="11270" width="12.42578125" style="245" customWidth="1"/>
    <col min="11271" max="11271" width="13.42578125" style="245" customWidth="1"/>
    <col min="11272" max="11272" width="9.140625" style="245"/>
    <col min="11273" max="11273" width="11.42578125" style="245" customWidth="1"/>
    <col min="11274" max="11274" width="13.42578125" style="245" customWidth="1"/>
    <col min="11275" max="11520" width="9.140625" style="245"/>
    <col min="11521" max="11521" width="5.85546875" style="245" customWidth="1"/>
    <col min="11522" max="11522" width="31.140625" style="245" customWidth="1"/>
    <col min="11523" max="11523" width="40.140625" style="245" customWidth="1"/>
    <col min="11524" max="11524" width="15.85546875" style="245" customWidth="1"/>
    <col min="11525" max="11525" width="12.28515625" style="245" customWidth="1"/>
    <col min="11526" max="11526" width="12.42578125" style="245" customWidth="1"/>
    <col min="11527" max="11527" width="13.42578125" style="245" customWidth="1"/>
    <col min="11528" max="11528" width="9.140625" style="245"/>
    <col min="11529" max="11529" width="11.42578125" style="245" customWidth="1"/>
    <col min="11530" max="11530" width="13.42578125" style="245" customWidth="1"/>
    <col min="11531" max="11776" width="9.140625" style="245"/>
    <col min="11777" max="11777" width="5.85546875" style="245" customWidth="1"/>
    <col min="11778" max="11778" width="31.140625" style="245" customWidth="1"/>
    <col min="11779" max="11779" width="40.140625" style="245" customWidth="1"/>
    <col min="11780" max="11780" width="15.85546875" style="245" customWidth="1"/>
    <col min="11781" max="11781" width="12.28515625" style="245" customWidth="1"/>
    <col min="11782" max="11782" width="12.42578125" style="245" customWidth="1"/>
    <col min="11783" max="11783" width="13.42578125" style="245" customWidth="1"/>
    <col min="11784" max="11784" width="9.140625" style="245"/>
    <col min="11785" max="11785" width="11.42578125" style="245" customWidth="1"/>
    <col min="11786" max="11786" width="13.42578125" style="245" customWidth="1"/>
    <col min="11787" max="12032" width="9.140625" style="245"/>
    <col min="12033" max="12033" width="5.85546875" style="245" customWidth="1"/>
    <col min="12034" max="12034" width="31.140625" style="245" customWidth="1"/>
    <col min="12035" max="12035" width="40.140625" style="245" customWidth="1"/>
    <col min="12036" max="12036" width="15.85546875" style="245" customWidth="1"/>
    <col min="12037" max="12037" width="12.28515625" style="245" customWidth="1"/>
    <col min="12038" max="12038" width="12.42578125" style="245" customWidth="1"/>
    <col min="12039" max="12039" width="13.42578125" style="245" customWidth="1"/>
    <col min="12040" max="12040" width="9.140625" style="245"/>
    <col min="12041" max="12041" width="11.42578125" style="245" customWidth="1"/>
    <col min="12042" max="12042" width="13.42578125" style="245" customWidth="1"/>
    <col min="12043" max="12288" width="9.140625" style="245"/>
    <col min="12289" max="12289" width="5.85546875" style="245" customWidth="1"/>
    <col min="12290" max="12290" width="31.140625" style="245" customWidth="1"/>
    <col min="12291" max="12291" width="40.140625" style="245" customWidth="1"/>
    <col min="12292" max="12292" width="15.85546875" style="245" customWidth="1"/>
    <col min="12293" max="12293" width="12.28515625" style="245" customWidth="1"/>
    <col min="12294" max="12294" width="12.42578125" style="245" customWidth="1"/>
    <col min="12295" max="12295" width="13.42578125" style="245" customWidth="1"/>
    <col min="12296" max="12296" width="9.140625" style="245"/>
    <col min="12297" max="12297" width="11.42578125" style="245" customWidth="1"/>
    <col min="12298" max="12298" width="13.42578125" style="245" customWidth="1"/>
    <col min="12299" max="12544" width="9.140625" style="245"/>
    <col min="12545" max="12545" width="5.85546875" style="245" customWidth="1"/>
    <col min="12546" max="12546" width="31.140625" style="245" customWidth="1"/>
    <col min="12547" max="12547" width="40.140625" style="245" customWidth="1"/>
    <col min="12548" max="12548" width="15.85546875" style="245" customWidth="1"/>
    <col min="12549" max="12549" width="12.28515625" style="245" customWidth="1"/>
    <col min="12550" max="12550" width="12.42578125" style="245" customWidth="1"/>
    <col min="12551" max="12551" width="13.42578125" style="245" customWidth="1"/>
    <col min="12552" max="12552" width="9.140625" style="245"/>
    <col min="12553" max="12553" width="11.42578125" style="245" customWidth="1"/>
    <col min="12554" max="12554" width="13.42578125" style="245" customWidth="1"/>
    <col min="12555" max="12800" width="9.140625" style="245"/>
    <col min="12801" max="12801" width="5.85546875" style="245" customWidth="1"/>
    <col min="12802" max="12802" width="31.140625" style="245" customWidth="1"/>
    <col min="12803" max="12803" width="40.140625" style="245" customWidth="1"/>
    <col min="12804" max="12804" width="15.85546875" style="245" customWidth="1"/>
    <col min="12805" max="12805" width="12.28515625" style="245" customWidth="1"/>
    <col min="12806" max="12806" width="12.42578125" style="245" customWidth="1"/>
    <col min="12807" max="12807" width="13.42578125" style="245" customWidth="1"/>
    <col min="12808" max="12808" width="9.140625" style="245"/>
    <col min="12809" max="12809" width="11.42578125" style="245" customWidth="1"/>
    <col min="12810" max="12810" width="13.42578125" style="245" customWidth="1"/>
    <col min="12811" max="13056" width="9.140625" style="245"/>
    <col min="13057" max="13057" width="5.85546875" style="245" customWidth="1"/>
    <col min="13058" max="13058" width="31.140625" style="245" customWidth="1"/>
    <col min="13059" max="13059" width="40.140625" style="245" customWidth="1"/>
    <col min="13060" max="13060" width="15.85546875" style="245" customWidth="1"/>
    <col min="13061" max="13061" width="12.28515625" style="245" customWidth="1"/>
    <col min="13062" max="13062" width="12.42578125" style="245" customWidth="1"/>
    <col min="13063" max="13063" width="13.42578125" style="245" customWidth="1"/>
    <col min="13064" max="13064" width="9.140625" style="245"/>
    <col min="13065" max="13065" width="11.42578125" style="245" customWidth="1"/>
    <col min="13066" max="13066" width="13.42578125" style="245" customWidth="1"/>
    <col min="13067" max="13312" width="9.140625" style="245"/>
    <col min="13313" max="13313" width="5.85546875" style="245" customWidth="1"/>
    <col min="13314" max="13314" width="31.140625" style="245" customWidth="1"/>
    <col min="13315" max="13315" width="40.140625" style="245" customWidth="1"/>
    <col min="13316" max="13316" width="15.85546875" style="245" customWidth="1"/>
    <col min="13317" max="13317" width="12.28515625" style="245" customWidth="1"/>
    <col min="13318" max="13318" width="12.42578125" style="245" customWidth="1"/>
    <col min="13319" max="13319" width="13.42578125" style="245" customWidth="1"/>
    <col min="13320" max="13320" width="9.140625" style="245"/>
    <col min="13321" max="13321" width="11.42578125" style="245" customWidth="1"/>
    <col min="13322" max="13322" width="13.42578125" style="245" customWidth="1"/>
    <col min="13323" max="13568" width="9.140625" style="245"/>
    <col min="13569" max="13569" width="5.85546875" style="245" customWidth="1"/>
    <col min="13570" max="13570" width="31.140625" style="245" customWidth="1"/>
    <col min="13571" max="13571" width="40.140625" style="245" customWidth="1"/>
    <col min="13572" max="13572" width="15.85546875" style="245" customWidth="1"/>
    <col min="13573" max="13573" width="12.28515625" style="245" customWidth="1"/>
    <col min="13574" max="13574" width="12.42578125" style="245" customWidth="1"/>
    <col min="13575" max="13575" width="13.42578125" style="245" customWidth="1"/>
    <col min="13576" max="13576" width="9.140625" style="245"/>
    <col min="13577" max="13577" width="11.42578125" style="245" customWidth="1"/>
    <col min="13578" max="13578" width="13.42578125" style="245" customWidth="1"/>
    <col min="13579" max="13824" width="9.140625" style="245"/>
    <col min="13825" max="13825" width="5.85546875" style="245" customWidth="1"/>
    <col min="13826" max="13826" width="31.140625" style="245" customWidth="1"/>
    <col min="13827" max="13827" width="40.140625" style="245" customWidth="1"/>
    <col min="13828" max="13828" width="15.85546875" style="245" customWidth="1"/>
    <col min="13829" max="13829" width="12.28515625" style="245" customWidth="1"/>
    <col min="13830" max="13830" width="12.42578125" style="245" customWidth="1"/>
    <col min="13831" max="13831" width="13.42578125" style="245" customWidth="1"/>
    <col min="13832" max="13832" width="9.140625" style="245"/>
    <col min="13833" max="13833" width="11.42578125" style="245" customWidth="1"/>
    <col min="13834" max="13834" width="13.42578125" style="245" customWidth="1"/>
    <col min="13835" max="14080" width="9.140625" style="245"/>
    <col min="14081" max="14081" width="5.85546875" style="245" customWidth="1"/>
    <col min="14082" max="14082" width="31.140625" style="245" customWidth="1"/>
    <col min="14083" max="14083" width="40.140625" style="245" customWidth="1"/>
    <col min="14084" max="14084" width="15.85546875" style="245" customWidth="1"/>
    <col min="14085" max="14085" width="12.28515625" style="245" customWidth="1"/>
    <col min="14086" max="14086" width="12.42578125" style="245" customWidth="1"/>
    <col min="14087" max="14087" width="13.42578125" style="245" customWidth="1"/>
    <col min="14088" max="14088" width="9.140625" style="245"/>
    <col min="14089" max="14089" width="11.42578125" style="245" customWidth="1"/>
    <col min="14090" max="14090" width="13.42578125" style="245" customWidth="1"/>
    <col min="14091" max="14336" width="9.140625" style="245"/>
    <col min="14337" max="14337" width="5.85546875" style="245" customWidth="1"/>
    <col min="14338" max="14338" width="31.140625" style="245" customWidth="1"/>
    <col min="14339" max="14339" width="40.140625" style="245" customWidth="1"/>
    <col min="14340" max="14340" width="15.85546875" style="245" customWidth="1"/>
    <col min="14341" max="14341" width="12.28515625" style="245" customWidth="1"/>
    <col min="14342" max="14342" width="12.42578125" style="245" customWidth="1"/>
    <col min="14343" max="14343" width="13.42578125" style="245" customWidth="1"/>
    <col min="14344" max="14344" width="9.140625" style="245"/>
    <col min="14345" max="14345" width="11.42578125" style="245" customWidth="1"/>
    <col min="14346" max="14346" width="13.42578125" style="245" customWidth="1"/>
    <col min="14347" max="14592" width="9.140625" style="245"/>
    <col min="14593" max="14593" width="5.85546875" style="245" customWidth="1"/>
    <col min="14594" max="14594" width="31.140625" style="245" customWidth="1"/>
    <col min="14595" max="14595" width="40.140625" style="245" customWidth="1"/>
    <col min="14596" max="14596" width="15.85546875" style="245" customWidth="1"/>
    <col min="14597" max="14597" width="12.28515625" style="245" customWidth="1"/>
    <col min="14598" max="14598" width="12.42578125" style="245" customWidth="1"/>
    <col min="14599" max="14599" width="13.42578125" style="245" customWidth="1"/>
    <col min="14600" max="14600" width="9.140625" style="245"/>
    <col min="14601" max="14601" width="11.42578125" style="245" customWidth="1"/>
    <col min="14602" max="14602" width="13.42578125" style="245" customWidth="1"/>
    <col min="14603" max="14848" width="9.140625" style="245"/>
    <col min="14849" max="14849" width="5.85546875" style="245" customWidth="1"/>
    <col min="14850" max="14850" width="31.140625" style="245" customWidth="1"/>
    <col min="14851" max="14851" width="40.140625" style="245" customWidth="1"/>
    <col min="14852" max="14852" width="15.85546875" style="245" customWidth="1"/>
    <col min="14853" max="14853" width="12.28515625" style="245" customWidth="1"/>
    <col min="14854" max="14854" width="12.42578125" style="245" customWidth="1"/>
    <col min="14855" max="14855" width="13.42578125" style="245" customWidth="1"/>
    <col min="14856" max="14856" width="9.140625" style="245"/>
    <col min="14857" max="14857" width="11.42578125" style="245" customWidth="1"/>
    <col min="14858" max="14858" width="13.42578125" style="245" customWidth="1"/>
    <col min="14859" max="15104" width="9.140625" style="245"/>
    <col min="15105" max="15105" width="5.85546875" style="245" customWidth="1"/>
    <col min="15106" max="15106" width="31.140625" style="245" customWidth="1"/>
    <col min="15107" max="15107" width="40.140625" style="245" customWidth="1"/>
    <col min="15108" max="15108" width="15.85546875" style="245" customWidth="1"/>
    <col min="15109" max="15109" width="12.28515625" style="245" customWidth="1"/>
    <col min="15110" max="15110" width="12.42578125" style="245" customWidth="1"/>
    <col min="15111" max="15111" width="13.42578125" style="245" customWidth="1"/>
    <col min="15112" max="15112" width="9.140625" style="245"/>
    <col min="15113" max="15113" width="11.42578125" style="245" customWidth="1"/>
    <col min="15114" max="15114" width="13.42578125" style="245" customWidth="1"/>
    <col min="15115" max="15360" width="9.140625" style="245"/>
    <col min="15361" max="15361" width="5.85546875" style="245" customWidth="1"/>
    <col min="15362" max="15362" width="31.140625" style="245" customWidth="1"/>
    <col min="15363" max="15363" width="40.140625" style="245" customWidth="1"/>
    <col min="15364" max="15364" width="15.85546875" style="245" customWidth="1"/>
    <col min="15365" max="15365" width="12.28515625" style="245" customWidth="1"/>
    <col min="15366" max="15366" width="12.42578125" style="245" customWidth="1"/>
    <col min="15367" max="15367" width="13.42578125" style="245" customWidth="1"/>
    <col min="15368" max="15368" width="9.140625" style="245"/>
    <col min="15369" max="15369" width="11.42578125" style="245" customWidth="1"/>
    <col min="15370" max="15370" width="13.42578125" style="245" customWidth="1"/>
    <col min="15371" max="15616" width="9.140625" style="245"/>
    <col min="15617" max="15617" width="5.85546875" style="245" customWidth="1"/>
    <col min="15618" max="15618" width="31.140625" style="245" customWidth="1"/>
    <col min="15619" max="15619" width="40.140625" style="245" customWidth="1"/>
    <col min="15620" max="15620" width="15.85546875" style="245" customWidth="1"/>
    <col min="15621" max="15621" width="12.28515625" style="245" customWidth="1"/>
    <col min="15622" max="15622" width="12.42578125" style="245" customWidth="1"/>
    <col min="15623" max="15623" width="13.42578125" style="245" customWidth="1"/>
    <col min="15624" max="15624" width="9.140625" style="245"/>
    <col min="15625" max="15625" width="11.42578125" style="245" customWidth="1"/>
    <col min="15626" max="15626" width="13.42578125" style="245" customWidth="1"/>
    <col min="15627" max="15872" width="9.140625" style="245"/>
    <col min="15873" max="15873" width="5.85546875" style="245" customWidth="1"/>
    <col min="15874" max="15874" width="31.140625" style="245" customWidth="1"/>
    <col min="15875" max="15875" width="40.140625" style="245" customWidth="1"/>
    <col min="15876" max="15876" width="15.85546875" style="245" customWidth="1"/>
    <col min="15877" max="15877" width="12.28515625" style="245" customWidth="1"/>
    <col min="15878" max="15878" width="12.42578125" style="245" customWidth="1"/>
    <col min="15879" max="15879" width="13.42578125" style="245" customWidth="1"/>
    <col min="15880" max="15880" width="9.140625" style="245"/>
    <col min="15881" max="15881" width="11.42578125" style="245" customWidth="1"/>
    <col min="15882" max="15882" width="13.42578125" style="245" customWidth="1"/>
    <col min="15883" max="16128" width="9.140625" style="245"/>
    <col min="16129" max="16129" width="5.85546875" style="245" customWidth="1"/>
    <col min="16130" max="16130" width="31.140625" style="245" customWidth="1"/>
    <col min="16131" max="16131" width="40.140625" style="245" customWidth="1"/>
    <col min="16132" max="16132" width="15.85546875" style="245" customWidth="1"/>
    <col min="16133" max="16133" width="12.28515625" style="245" customWidth="1"/>
    <col min="16134" max="16134" width="12.42578125" style="245" customWidth="1"/>
    <col min="16135" max="16135" width="13.42578125" style="245" customWidth="1"/>
    <col min="16136" max="16136" width="9.140625" style="245"/>
    <col min="16137" max="16137" width="11.42578125" style="245" customWidth="1"/>
    <col min="16138" max="16138" width="13.42578125" style="245" customWidth="1"/>
    <col min="16139" max="16384" width="9.140625" style="245"/>
  </cols>
  <sheetData>
    <row r="1" spans="1:10" ht="27.75" customHeight="1" x14ac:dyDescent="0.25">
      <c r="A1" s="501" t="s">
        <v>684</v>
      </c>
      <c r="B1" s="501"/>
      <c r="C1" s="501"/>
      <c r="D1" s="501"/>
      <c r="E1" s="501"/>
      <c r="F1" s="501"/>
      <c r="G1" s="501"/>
      <c r="H1" s="501"/>
      <c r="I1" s="501"/>
      <c r="J1" s="501"/>
    </row>
    <row r="2" spans="1:10" x14ac:dyDescent="0.25">
      <c r="A2" s="502"/>
      <c r="B2" s="502"/>
      <c r="C2" s="502"/>
    </row>
    <row r="3" spans="1:10" ht="15.75" customHeight="1" x14ac:dyDescent="0.25">
      <c r="A3" s="416" t="s">
        <v>135</v>
      </c>
      <c r="B3" s="503" t="s">
        <v>397</v>
      </c>
      <c r="C3" s="416" t="s">
        <v>136</v>
      </c>
      <c r="D3" s="506" t="s">
        <v>116</v>
      </c>
      <c r="E3" s="507"/>
      <c r="F3" s="507"/>
      <c r="G3" s="507"/>
      <c r="H3" s="507"/>
      <c r="I3" s="507"/>
      <c r="J3" s="508"/>
    </row>
    <row r="4" spans="1:10" ht="15.75" customHeight="1" x14ac:dyDescent="0.25">
      <c r="A4" s="498"/>
      <c r="B4" s="504"/>
      <c r="C4" s="498"/>
      <c r="D4" s="509" t="s">
        <v>556</v>
      </c>
      <c r="E4" s="509"/>
      <c r="F4" s="509"/>
      <c r="G4" s="510" t="s">
        <v>557</v>
      </c>
      <c r="H4" s="510"/>
      <c r="I4" s="510"/>
      <c r="J4" s="510"/>
    </row>
    <row r="5" spans="1:10" ht="15.75" customHeight="1" x14ac:dyDescent="0.25">
      <c r="A5" s="498"/>
      <c r="B5" s="504"/>
      <c r="C5" s="498"/>
      <c r="D5" s="493" t="s">
        <v>558</v>
      </c>
      <c r="E5" s="493" t="s">
        <v>559</v>
      </c>
      <c r="F5" s="493"/>
      <c r="G5" s="499" t="s">
        <v>560</v>
      </c>
      <c r="H5" s="493" t="s">
        <v>559</v>
      </c>
      <c r="I5" s="493"/>
      <c r="J5" s="493"/>
    </row>
    <row r="6" spans="1:10" ht="64.5" customHeight="1" x14ac:dyDescent="0.25">
      <c r="A6" s="417"/>
      <c r="B6" s="505"/>
      <c r="C6" s="417"/>
      <c r="D6" s="493"/>
      <c r="E6" s="191" t="s">
        <v>561</v>
      </c>
      <c r="F6" s="192" t="s">
        <v>562</v>
      </c>
      <c r="G6" s="511"/>
      <c r="H6" s="493" t="s">
        <v>561</v>
      </c>
      <c r="I6" s="493"/>
      <c r="J6" s="192" t="s">
        <v>562</v>
      </c>
    </row>
    <row r="7" spans="1:10" s="246" customFormat="1" ht="27.75" customHeight="1" x14ac:dyDescent="0.25">
      <c r="A7" s="311"/>
      <c r="B7" s="311"/>
      <c r="C7" s="186"/>
      <c r="D7" s="312"/>
      <c r="E7" s="312"/>
      <c r="F7" s="192"/>
      <c r="G7" s="313"/>
      <c r="H7" s="186" t="s">
        <v>563</v>
      </c>
      <c r="I7" s="186" t="s">
        <v>564</v>
      </c>
      <c r="J7" s="186" t="s">
        <v>565</v>
      </c>
    </row>
    <row r="8" spans="1:10" ht="15" customHeight="1" x14ac:dyDescent="0.25">
      <c r="A8" s="192">
        <v>1</v>
      </c>
      <c r="B8" s="190" t="s">
        <v>566</v>
      </c>
      <c r="C8" s="190" t="s">
        <v>538</v>
      </c>
      <c r="D8" s="314">
        <v>47257</v>
      </c>
      <c r="E8" s="314">
        <v>9235</v>
      </c>
      <c r="F8" s="192">
        <v>38022</v>
      </c>
      <c r="G8" s="192">
        <v>11470</v>
      </c>
      <c r="H8" s="192">
        <v>982</v>
      </c>
      <c r="I8" s="192">
        <v>1964</v>
      </c>
      <c r="J8" s="192">
        <v>9506</v>
      </c>
    </row>
    <row r="9" spans="1:10" ht="15" customHeight="1" x14ac:dyDescent="0.25">
      <c r="A9" s="192">
        <v>2</v>
      </c>
      <c r="B9" s="190" t="s">
        <v>433</v>
      </c>
      <c r="C9" s="190" t="s">
        <v>190</v>
      </c>
      <c r="D9" s="314">
        <v>47585</v>
      </c>
      <c r="E9" s="314">
        <v>27385</v>
      </c>
      <c r="F9" s="192">
        <v>20200</v>
      </c>
      <c r="G9" s="192">
        <v>10876</v>
      </c>
      <c r="H9" s="192">
        <v>2913</v>
      </c>
      <c r="I9" s="192">
        <v>5826</v>
      </c>
      <c r="J9" s="192">
        <v>5050</v>
      </c>
    </row>
    <row r="10" spans="1:10" ht="15" customHeight="1" x14ac:dyDescent="0.25">
      <c r="A10" s="192">
        <v>3</v>
      </c>
      <c r="B10" s="190" t="s">
        <v>399</v>
      </c>
      <c r="C10" s="190" t="s">
        <v>83</v>
      </c>
      <c r="D10" s="314">
        <v>101662</v>
      </c>
      <c r="E10" s="314">
        <v>19255</v>
      </c>
      <c r="F10" s="192">
        <v>82407</v>
      </c>
      <c r="G10" s="192">
        <v>24698</v>
      </c>
      <c r="H10" s="192">
        <v>2048</v>
      </c>
      <c r="I10" s="192">
        <v>4096</v>
      </c>
      <c r="J10" s="192">
        <v>20602</v>
      </c>
    </row>
    <row r="11" spans="1:10" ht="15" customHeight="1" x14ac:dyDescent="0.25">
      <c r="A11" s="192">
        <v>4</v>
      </c>
      <c r="B11" s="190" t="s">
        <v>399</v>
      </c>
      <c r="C11" s="190" t="s">
        <v>567</v>
      </c>
      <c r="D11" s="314">
        <v>5642</v>
      </c>
      <c r="E11" s="314">
        <v>1993</v>
      </c>
      <c r="F11" s="192">
        <v>3649</v>
      </c>
      <c r="G11" s="192">
        <v>1336</v>
      </c>
      <c r="H11" s="192">
        <v>212</v>
      </c>
      <c r="I11" s="192">
        <v>424</v>
      </c>
      <c r="J11" s="192">
        <v>912</v>
      </c>
    </row>
    <row r="12" spans="1:10" ht="15" customHeight="1" x14ac:dyDescent="0.25">
      <c r="A12" s="192">
        <v>5</v>
      </c>
      <c r="B12" s="190" t="s">
        <v>399</v>
      </c>
      <c r="C12" s="190" t="s">
        <v>568</v>
      </c>
      <c r="D12" s="314">
        <v>1239</v>
      </c>
      <c r="E12" s="314">
        <v>0</v>
      </c>
      <c r="F12" s="192">
        <v>1239</v>
      </c>
      <c r="G12" s="192">
        <v>310</v>
      </c>
      <c r="H12" s="192">
        <v>0</v>
      </c>
      <c r="I12" s="192">
        <v>0</v>
      </c>
      <c r="J12" s="192">
        <v>310</v>
      </c>
    </row>
    <row r="13" spans="1:10" ht="15" customHeight="1" x14ac:dyDescent="0.25">
      <c r="A13" s="192">
        <v>6</v>
      </c>
      <c r="B13" s="190" t="s">
        <v>434</v>
      </c>
      <c r="C13" s="190" t="s">
        <v>191</v>
      </c>
      <c r="D13" s="314">
        <v>37515</v>
      </c>
      <c r="E13" s="314">
        <v>10369</v>
      </c>
      <c r="F13" s="192">
        <v>27146</v>
      </c>
      <c r="G13" s="192">
        <v>8993</v>
      </c>
      <c r="H13" s="192">
        <v>1103</v>
      </c>
      <c r="I13" s="192">
        <v>2206</v>
      </c>
      <c r="J13" s="192">
        <v>6787</v>
      </c>
    </row>
    <row r="14" spans="1:10" ht="15" customHeight="1" x14ac:dyDescent="0.25">
      <c r="A14" s="192">
        <v>7</v>
      </c>
      <c r="B14" s="190" t="s">
        <v>400</v>
      </c>
      <c r="C14" s="190" t="s">
        <v>94</v>
      </c>
      <c r="D14" s="314">
        <v>82697</v>
      </c>
      <c r="E14" s="314">
        <v>82166</v>
      </c>
      <c r="F14" s="192">
        <v>531</v>
      </c>
      <c r="G14" s="192">
        <v>17615</v>
      </c>
      <c r="H14" s="192">
        <v>8741</v>
      </c>
      <c r="I14" s="192">
        <v>17482</v>
      </c>
      <c r="J14" s="192">
        <v>133</v>
      </c>
    </row>
    <row r="15" spans="1:10" ht="15" customHeight="1" x14ac:dyDescent="0.25">
      <c r="A15" s="192">
        <v>8</v>
      </c>
      <c r="B15" s="190" t="s">
        <v>435</v>
      </c>
      <c r="C15" s="190" t="s">
        <v>86</v>
      </c>
      <c r="D15" s="314">
        <v>35807</v>
      </c>
      <c r="E15" s="314">
        <v>27528</v>
      </c>
      <c r="F15" s="192">
        <v>8279</v>
      </c>
      <c r="G15" s="192">
        <v>7928</v>
      </c>
      <c r="H15" s="192">
        <v>2929</v>
      </c>
      <c r="I15" s="192">
        <v>5858</v>
      </c>
      <c r="J15" s="192">
        <v>2070</v>
      </c>
    </row>
    <row r="16" spans="1:10" ht="15" customHeight="1" x14ac:dyDescent="0.25">
      <c r="A16" s="192">
        <v>9</v>
      </c>
      <c r="B16" s="190" t="s">
        <v>436</v>
      </c>
      <c r="C16" s="190" t="s">
        <v>569</v>
      </c>
      <c r="D16" s="314">
        <v>152685</v>
      </c>
      <c r="E16" s="314">
        <v>142567</v>
      </c>
      <c r="F16" s="192">
        <v>10118</v>
      </c>
      <c r="G16" s="192">
        <v>32864</v>
      </c>
      <c r="H16" s="192">
        <v>15167</v>
      </c>
      <c r="I16" s="192">
        <v>30334</v>
      </c>
      <c r="J16" s="192">
        <v>2530</v>
      </c>
    </row>
    <row r="17" spans="1:10" ht="15" customHeight="1" x14ac:dyDescent="0.25">
      <c r="A17" s="192">
        <v>10</v>
      </c>
      <c r="B17" s="190" t="s">
        <v>437</v>
      </c>
      <c r="C17" s="190" t="s">
        <v>192</v>
      </c>
      <c r="D17" s="314">
        <v>45871</v>
      </c>
      <c r="E17" s="314">
        <v>42068</v>
      </c>
      <c r="F17" s="192">
        <v>3803</v>
      </c>
      <c r="G17" s="192">
        <v>9901</v>
      </c>
      <c r="H17" s="192">
        <v>4475</v>
      </c>
      <c r="I17" s="192">
        <v>8950</v>
      </c>
      <c r="J17" s="192">
        <v>951</v>
      </c>
    </row>
    <row r="18" spans="1:10" ht="15" customHeight="1" x14ac:dyDescent="0.25">
      <c r="A18" s="192">
        <v>11</v>
      </c>
      <c r="B18" s="190" t="s">
        <v>438</v>
      </c>
      <c r="C18" s="190" t="s">
        <v>216</v>
      </c>
      <c r="D18" s="314">
        <v>21944</v>
      </c>
      <c r="E18" s="314">
        <v>17894</v>
      </c>
      <c r="F18" s="192">
        <v>4050</v>
      </c>
      <c r="G18" s="192">
        <v>4821</v>
      </c>
      <c r="H18" s="192">
        <v>1904</v>
      </c>
      <c r="I18" s="192">
        <v>3808</v>
      </c>
      <c r="J18" s="192">
        <v>1013</v>
      </c>
    </row>
    <row r="19" spans="1:10" ht="15" customHeight="1" x14ac:dyDescent="0.25">
      <c r="A19" s="192">
        <v>12</v>
      </c>
      <c r="B19" s="190" t="s">
        <v>401</v>
      </c>
      <c r="C19" s="190" t="s">
        <v>21</v>
      </c>
      <c r="D19" s="314">
        <v>114242</v>
      </c>
      <c r="E19" s="314">
        <v>84461</v>
      </c>
      <c r="F19" s="192">
        <v>29781</v>
      </c>
      <c r="G19" s="192">
        <v>25415</v>
      </c>
      <c r="H19" s="192">
        <v>8985</v>
      </c>
      <c r="I19" s="192">
        <v>17970</v>
      </c>
      <c r="J19" s="192">
        <v>7445</v>
      </c>
    </row>
    <row r="20" spans="1:10" ht="15" customHeight="1" x14ac:dyDescent="0.25">
      <c r="A20" s="192">
        <v>13</v>
      </c>
      <c r="B20" s="190" t="s">
        <v>401</v>
      </c>
      <c r="C20" s="190" t="s">
        <v>20</v>
      </c>
      <c r="D20" s="314">
        <v>421866</v>
      </c>
      <c r="E20" s="314">
        <v>416852</v>
      </c>
      <c r="F20" s="192">
        <v>5014</v>
      </c>
      <c r="G20" s="192">
        <v>89946</v>
      </c>
      <c r="H20" s="192">
        <v>44346</v>
      </c>
      <c r="I20" s="192">
        <v>88692</v>
      </c>
      <c r="J20" s="192">
        <v>1254</v>
      </c>
    </row>
    <row r="21" spans="1:10" ht="15" customHeight="1" x14ac:dyDescent="0.25">
      <c r="A21" s="192">
        <v>15</v>
      </c>
      <c r="B21" s="190" t="s">
        <v>439</v>
      </c>
      <c r="C21" s="190" t="s">
        <v>17</v>
      </c>
      <c r="D21" s="314">
        <v>7961</v>
      </c>
      <c r="E21" s="314">
        <v>7713</v>
      </c>
      <c r="F21" s="192">
        <v>248</v>
      </c>
      <c r="G21" s="192">
        <v>1704</v>
      </c>
      <c r="H21" s="192">
        <v>821</v>
      </c>
      <c r="I21" s="192">
        <v>1642</v>
      </c>
      <c r="J21" s="192">
        <v>62</v>
      </c>
    </row>
    <row r="22" spans="1:10" ht="15" customHeight="1" x14ac:dyDescent="0.25">
      <c r="A22" s="192">
        <v>16</v>
      </c>
      <c r="B22" s="190" t="s">
        <v>440</v>
      </c>
      <c r="C22" s="190" t="s">
        <v>19</v>
      </c>
      <c r="D22" s="314">
        <v>6711</v>
      </c>
      <c r="E22" s="314">
        <v>0</v>
      </c>
      <c r="F22" s="192">
        <v>6711</v>
      </c>
      <c r="G22" s="192">
        <v>1678</v>
      </c>
      <c r="H22" s="192">
        <v>0</v>
      </c>
      <c r="I22" s="192">
        <v>0</v>
      </c>
      <c r="J22" s="192">
        <v>1678</v>
      </c>
    </row>
    <row r="23" spans="1:10" ht="15" customHeight="1" x14ac:dyDescent="0.25">
      <c r="A23" s="192">
        <v>17</v>
      </c>
      <c r="B23" s="190" t="s">
        <v>440</v>
      </c>
      <c r="C23" s="190" t="s">
        <v>570</v>
      </c>
      <c r="D23" s="314">
        <v>63128</v>
      </c>
      <c r="E23" s="314">
        <v>36031</v>
      </c>
      <c r="F23" s="192">
        <v>27097</v>
      </c>
      <c r="G23" s="192">
        <v>14440</v>
      </c>
      <c r="H23" s="192">
        <v>3833</v>
      </c>
      <c r="I23" s="192">
        <v>7666</v>
      </c>
      <c r="J23" s="192">
        <v>6774</v>
      </c>
    </row>
    <row r="24" spans="1:10" ht="15" customHeight="1" x14ac:dyDescent="0.25">
      <c r="A24" s="192">
        <v>18</v>
      </c>
      <c r="B24" s="190" t="s">
        <v>440</v>
      </c>
      <c r="C24" s="190" t="s">
        <v>466</v>
      </c>
      <c r="D24" s="314">
        <v>23148</v>
      </c>
      <c r="E24" s="314">
        <v>7351</v>
      </c>
      <c r="F24" s="192">
        <v>15797</v>
      </c>
      <c r="G24" s="192">
        <v>5513</v>
      </c>
      <c r="H24" s="192">
        <v>782</v>
      </c>
      <c r="I24" s="192">
        <v>1564</v>
      </c>
      <c r="J24" s="192">
        <v>3949</v>
      </c>
    </row>
    <row r="25" spans="1:10" ht="15" customHeight="1" x14ac:dyDescent="0.25">
      <c r="A25" s="192">
        <v>19</v>
      </c>
      <c r="B25" s="190" t="s">
        <v>403</v>
      </c>
      <c r="C25" s="190" t="s">
        <v>194</v>
      </c>
      <c r="D25" s="314">
        <v>48736</v>
      </c>
      <c r="E25" s="314">
        <v>46712</v>
      </c>
      <c r="F25" s="192">
        <v>2024</v>
      </c>
      <c r="G25" s="192">
        <v>10444</v>
      </c>
      <c r="H25" s="192">
        <v>4969</v>
      </c>
      <c r="I25" s="192">
        <v>9938</v>
      </c>
      <c r="J25" s="192">
        <v>506</v>
      </c>
    </row>
    <row r="26" spans="1:10" ht="15" customHeight="1" x14ac:dyDescent="0.25">
      <c r="A26" s="192">
        <v>20</v>
      </c>
      <c r="B26" s="190" t="s">
        <v>443</v>
      </c>
      <c r="C26" s="190" t="s">
        <v>87</v>
      </c>
      <c r="D26" s="314">
        <v>58081</v>
      </c>
      <c r="E26" s="314">
        <v>6191</v>
      </c>
      <c r="F26" s="192">
        <v>51890</v>
      </c>
      <c r="G26" s="192">
        <v>14291</v>
      </c>
      <c r="H26" s="192">
        <v>659</v>
      </c>
      <c r="I26" s="192">
        <v>1318</v>
      </c>
      <c r="J26" s="192">
        <v>12973</v>
      </c>
    </row>
    <row r="27" spans="1:10" ht="15" customHeight="1" x14ac:dyDescent="0.25">
      <c r="A27" s="192">
        <v>21</v>
      </c>
      <c r="B27" s="190" t="s">
        <v>444</v>
      </c>
      <c r="C27" s="190" t="s">
        <v>195</v>
      </c>
      <c r="D27" s="314">
        <v>38859</v>
      </c>
      <c r="E27" s="314">
        <v>19512</v>
      </c>
      <c r="F27" s="192">
        <v>19347</v>
      </c>
      <c r="G27" s="192">
        <v>8989</v>
      </c>
      <c r="H27" s="192">
        <v>2076</v>
      </c>
      <c r="I27" s="192">
        <v>4152</v>
      </c>
      <c r="J27" s="192">
        <v>4837</v>
      </c>
    </row>
    <row r="28" spans="1:10" ht="15" customHeight="1" x14ac:dyDescent="0.25">
      <c r="A28" s="192">
        <v>22</v>
      </c>
      <c r="B28" s="190" t="s">
        <v>404</v>
      </c>
      <c r="C28" s="190" t="s">
        <v>571</v>
      </c>
      <c r="D28" s="314">
        <v>6102</v>
      </c>
      <c r="E28" s="314">
        <v>2864</v>
      </c>
      <c r="F28" s="192">
        <v>3238</v>
      </c>
      <c r="G28" s="192">
        <v>1420</v>
      </c>
      <c r="H28" s="192">
        <v>305</v>
      </c>
      <c r="I28" s="192">
        <v>610</v>
      </c>
      <c r="J28" s="192">
        <v>810</v>
      </c>
    </row>
    <row r="29" spans="1:10" ht="15" customHeight="1" x14ac:dyDescent="0.25">
      <c r="A29" s="192">
        <v>23</v>
      </c>
      <c r="B29" s="190" t="s">
        <v>404</v>
      </c>
      <c r="C29" s="190" t="s">
        <v>468</v>
      </c>
      <c r="D29" s="314">
        <v>3343</v>
      </c>
      <c r="E29" s="314">
        <v>417</v>
      </c>
      <c r="F29" s="192">
        <v>2926</v>
      </c>
      <c r="G29" s="192">
        <v>820</v>
      </c>
      <c r="H29" s="192">
        <v>44</v>
      </c>
      <c r="I29" s="192">
        <v>88</v>
      </c>
      <c r="J29" s="192">
        <v>732</v>
      </c>
    </row>
    <row r="30" spans="1:10" ht="15" customHeight="1" x14ac:dyDescent="0.25">
      <c r="A30" s="192">
        <v>24</v>
      </c>
      <c r="B30" s="190" t="s">
        <v>404</v>
      </c>
      <c r="C30" s="190" t="s">
        <v>351</v>
      </c>
      <c r="D30" s="314">
        <v>486169</v>
      </c>
      <c r="E30" s="314">
        <v>380538</v>
      </c>
      <c r="F30" s="192">
        <v>105631</v>
      </c>
      <c r="G30" s="192">
        <v>107374</v>
      </c>
      <c r="H30" s="192">
        <v>40483</v>
      </c>
      <c r="I30" s="192">
        <v>80966</v>
      </c>
      <c r="J30" s="192">
        <v>26408</v>
      </c>
    </row>
    <row r="31" spans="1:10" ht="15" customHeight="1" x14ac:dyDescent="0.25">
      <c r="A31" s="192">
        <v>25</v>
      </c>
      <c r="B31" s="190" t="s">
        <v>445</v>
      </c>
      <c r="C31" s="190" t="s">
        <v>197</v>
      </c>
      <c r="D31" s="314">
        <v>64704</v>
      </c>
      <c r="E31" s="314">
        <v>64149</v>
      </c>
      <c r="F31" s="192">
        <v>555</v>
      </c>
      <c r="G31" s="192">
        <v>13787</v>
      </c>
      <c r="H31" s="192">
        <v>6824</v>
      </c>
      <c r="I31" s="192">
        <v>13648</v>
      </c>
      <c r="J31" s="192">
        <v>139</v>
      </c>
    </row>
    <row r="32" spans="1:10" ht="15" customHeight="1" x14ac:dyDescent="0.25">
      <c r="A32" s="192">
        <v>26</v>
      </c>
      <c r="B32" s="190" t="s">
        <v>445</v>
      </c>
      <c r="C32" s="190" t="s">
        <v>270</v>
      </c>
      <c r="D32" s="314">
        <v>17900</v>
      </c>
      <c r="E32" s="314">
        <v>9886</v>
      </c>
      <c r="F32" s="192">
        <v>8014</v>
      </c>
      <c r="G32" s="192">
        <v>4108</v>
      </c>
      <c r="H32" s="192">
        <v>1052</v>
      </c>
      <c r="I32" s="192">
        <v>2104</v>
      </c>
      <c r="J32" s="192">
        <v>2004</v>
      </c>
    </row>
    <row r="33" spans="1:10" ht="15" customHeight="1" x14ac:dyDescent="0.25">
      <c r="A33" s="192">
        <v>27</v>
      </c>
      <c r="B33" s="190" t="s">
        <v>445</v>
      </c>
      <c r="C33" s="190" t="s">
        <v>446</v>
      </c>
      <c r="D33" s="314">
        <v>16300</v>
      </c>
      <c r="E33" s="314">
        <v>0</v>
      </c>
      <c r="F33" s="192">
        <v>16300</v>
      </c>
      <c r="G33" s="192">
        <v>4075</v>
      </c>
      <c r="H33" s="192">
        <v>0</v>
      </c>
      <c r="I33" s="192">
        <v>0</v>
      </c>
      <c r="J33" s="192">
        <v>4075</v>
      </c>
    </row>
    <row r="34" spans="1:10" ht="15" customHeight="1" x14ac:dyDescent="0.25">
      <c r="A34" s="192">
        <v>28</v>
      </c>
      <c r="B34" s="190" t="s">
        <v>445</v>
      </c>
      <c r="C34" s="190" t="s">
        <v>108</v>
      </c>
      <c r="D34" s="314">
        <v>19159</v>
      </c>
      <c r="E34" s="314">
        <v>3125</v>
      </c>
      <c r="F34" s="192">
        <v>16034</v>
      </c>
      <c r="G34" s="192">
        <v>4673</v>
      </c>
      <c r="H34" s="192">
        <v>332</v>
      </c>
      <c r="I34" s="192">
        <v>664</v>
      </c>
      <c r="J34" s="192">
        <v>4009</v>
      </c>
    </row>
    <row r="35" spans="1:10" ht="15" customHeight="1" x14ac:dyDescent="0.25">
      <c r="A35" s="192">
        <v>29</v>
      </c>
      <c r="B35" s="190" t="s">
        <v>445</v>
      </c>
      <c r="C35" s="190" t="s">
        <v>382</v>
      </c>
      <c r="D35" s="314">
        <v>39173</v>
      </c>
      <c r="E35" s="314">
        <v>20110</v>
      </c>
      <c r="F35" s="192">
        <v>19063</v>
      </c>
      <c r="G35" s="192">
        <v>9044</v>
      </c>
      <c r="H35" s="192">
        <v>2139</v>
      </c>
      <c r="I35" s="192">
        <v>4278</v>
      </c>
      <c r="J35" s="192">
        <v>4766</v>
      </c>
    </row>
    <row r="36" spans="1:10" ht="15" customHeight="1" x14ac:dyDescent="0.25">
      <c r="A36" s="192">
        <v>30</v>
      </c>
      <c r="B36" s="190" t="s">
        <v>445</v>
      </c>
      <c r="C36" s="190" t="s">
        <v>381</v>
      </c>
      <c r="D36" s="314">
        <v>48008</v>
      </c>
      <c r="E36" s="314">
        <v>19640</v>
      </c>
      <c r="F36" s="192">
        <v>28368</v>
      </c>
      <c r="G36" s="192">
        <v>11270</v>
      </c>
      <c r="H36" s="192">
        <v>2089</v>
      </c>
      <c r="I36" s="192">
        <v>4178</v>
      </c>
      <c r="J36" s="192">
        <v>7092</v>
      </c>
    </row>
    <row r="37" spans="1:10" ht="15" customHeight="1" x14ac:dyDescent="0.25">
      <c r="A37" s="192">
        <v>31</v>
      </c>
      <c r="B37" s="190" t="s">
        <v>447</v>
      </c>
      <c r="C37" s="190" t="s">
        <v>109</v>
      </c>
      <c r="D37" s="314">
        <v>46405</v>
      </c>
      <c r="E37" s="314">
        <v>22114</v>
      </c>
      <c r="F37" s="192">
        <v>24291</v>
      </c>
      <c r="G37" s="192">
        <v>10779</v>
      </c>
      <c r="H37" s="192">
        <v>2353</v>
      </c>
      <c r="I37" s="192">
        <v>4706</v>
      </c>
      <c r="J37" s="192">
        <v>6073</v>
      </c>
    </row>
    <row r="38" spans="1:10" ht="15" customHeight="1" x14ac:dyDescent="0.25">
      <c r="A38" s="192">
        <v>32</v>
      </c>
      <c r="B38" s="190" t="s">
        <v>447</v>
      </c>
      <c r="C38" s="190" t="s">
        <v>384</v>
      </c>
      <c r="D38" s="314">
        <v>17601</v>
      </c>
      <c r="E38" s="314">
        <v>10984</v>
      </c>
      <c r="F38" s="192">
        <v>6617</v>
      </c>
      <c r="G38" s="192">
        <v>3992</v>
      </c>
      <c r="H38" s="192">
        <v>1169</v>
      </c>
      <c r="I38" s="192">
        <v>2338</v>
      </c>
      <c r="J38" s="192">
        <v>1654</v>
      </c>
    </row>
    <row r="39" spans="1:10" ht="15" customHeight="1" x14ac:dyDescent="0.25">
      <c r="A39" s="192">
        <v>33</v>
      </c>
      <c r="B39" s="190" t="s">
        <v>449</v>
      </c>
      <c r="C39" s="190" t="s">
        <v>198</v>
      </c>
      <c r="D39" s="314">
        <v>52150</v>
      </c>
      <c r="E39" s="314">
        <v>47650</v>
      </c>
      <c r="F39" s="192">
        <v>4500</v>
      </c>
      <c r="G39" s="192">
        <v>11263</v>
      </c>
      <c r="H39" s="192">
        <v>5069</v>
      </c>
      <c r="I39" s="192">
        <v>10138</v>
      </c>
      <c r="J39" s="192">
        <v>1125</v>
      </c>
    </row>
    <row r="40" spans="1:10" ht="15" customHeight="1" x14ac:dyDescent="0.25">
      <c r="A40" s="192">
        <v>34</v>
      </c>
      <c r="B40" s="190" t="s">
        <v>450</v>
      </c>
      <c r="C40" s="190" t="s">
        <v>451</v>
      </c>
      <c r="D40" s="314">
        <v>104108</v>
      </c>
      <c r="E40" s="314">
        <v>1750</v>
      </c>
      <c r="F40" s="192">
        <v>102358</v>
      </c>
      <c r="G40" s="192">
        <v>25962</v>
      </c>
      <c r="H40" s="192">
        <v>186</v>
      </c>
      <c r="I40" s="192">
        <v>372</v>
      </c>
      <c r="J40" s="192">
        <v>25590</v>
      </c>
    </row>
    <row r="41" spans="1:10" ht="15" customHeight="1" x14ac:dyDescent="0.25">
      <c r="A41" s="192">
        <v>35</v>
      </c>
      <c r="B41" s="190" t="s">
        <v>406</v>
      </c>
      <c r="C41" s="190" t="s">
        <v>128</v>
      </c>
      <c r="D41" s="314">
        <v>78492</v>
      </c>
      <c r="E41" s="314">
        <v>60743</v>
      </c>
      <c r="F41" s="192">
        <v>17749</v>
      </c>
      <c r="G41" s="192">
        <v>17361</v>
      </c>
      <c r="H41" s="192">
        <v>6462</v>
      </c>
      <c r="I41" s="192">
        <v>12924</v>
      </c>
      <c r="J41" s="192">
        <v>4437</v>
      </c>
    </row>
    <row r="42" spans="1:10" ht="15" customHeight="1" x14ac:dyDescent="0.25">
      <c r="A42" s="192">
        <v>36</v>
      </c>
      <c r="B42" s="190" t="s">
        <v>407</v>
      </c>
      <c r="C42" s="190" t="s">
        <v>25</v>
      </c>
      <c r="D42" s="314">
        <v>13914</v>
      </c>
      <c r="E42" s="314">
        <v>3526</v>
      </c>
      <c r="F42" s="192">
        <v>10388</v>
      </c>
      <c r="G42" s="192">
        <v>3347</v>
      </c>
      <c r="H42" s="192">
        <v>375</v>
      </c>
      <c r="I42" s="192">
        <v>750</v>
      </c>
      <c r="J42" s="192">
        <v>2597</v>
      </c>
    </row>
    <row r="43" spans="1:10" ht="15" customHeight="1" x14ac:dyDescent="0.25">
      <c r="A43" s="192">
        <v>37</v>
      </c>
      <c r="B43" s="190" t="s">
        <v>407</v>
      </c>
      <c r="C43" s="190" t="s">
        <v>352</v>
      </c>
      <c r="D43" s="314">
        <v>598156</v>
      </c>
      <c r="E43" s="314">
        <v>554060</v>
      </c>
      <c r="F43" s="192">
        <v>44096</v>
      </c>
      <c r="G43" s="192">
        <v>128910</v>
      </c>
      <c r="H43" s="192">
        <v>58943</v>
      </c>
      <c r="I43" s="192">
        <v>117886</v>
      </c>
      <c r="J43" s="192">
        <v>11024</v>
      </c>
    </row>
    <row r="44" spans="1:10" ht="15" customHeight="1" x14ac:dyDescent="0.25">
      <c r="A44" s="192">
        <v>38</v>
      </c>
      <c r="B44" s="190" t="s">
        <v>407</v>
      </c>
      <c r="C44" s="190" t="s">
        <v>353</v>
      </c>
      <c r="D44" s="314">
        <v>426118</v>
      </c>
      <c r="E44" s="314">
        <v>222234</v>
      </c>
      <c r="F44" s="192">
        <v>203884</v>
      </c>
      <c r="G44" s="192">
        <v>98255</v>
      </c>
      <c r="H44" s="192">
        <v>23642</v>
      </c>
      <c r="I44" s="192">
        <v>47284</v>
      </c>
      <c r="J44" s="192">
        <v>50971</v>
      </c>
    </row>
    <row r="45" spans="1:10" ht="15" customHeight="1" x14ac:dyDescent="0.25">
      <c r="A45" s="192">
        <v>39</v>
      </c>
      <c r="B45" s="190" t="s">
        <v>407</v>
      </c>
      <c r="C45" s="190" t="s">
        <v>572</v>
      </c>
      <c r="D45" s="314">
        <v>498866</v>
      </c>
      <c r="E45" s="314">
        <v>349965</v>
      </c>
      <c r="F45" s="192">
        <v>148901</v>
      </c>
      <c r="G45" s="192">
        <v>111685</v>
      </c>
      <c r="H45" s="192">
        <v>37230</v>
      </c>
      <c r="I45" s="192">
        <v>74460</v>
      </c>
      <c r="J45" s="192">
        <v>37225</v>
      </c>
    </row>
    <row r="46" spans="1:10" ht="15" customHeight="1" x14ac:dyDescent="0.25">
      <c r="A46" s="192">
        <v>40</v>
      </c>
      <c r="B46" s="190" t="s">
        <v>407</v>
      </c>
      <c r="C46" s="190" t="s">
        <v>355</v>
      </c>
      <c r="D46" s="314">
        <v>26280</v>
      </c>
      <c r="E46" s="314">
        <v>23498</v>
      </c>
      <c r="F46" s="192">
        <v>2782</v>
      </c>
      <c r="G46" s="192">
        <v>5696</v>
      </c>
      <c r="H46" s="192">
        <v>2500</v>
      </c>
      <c r="I46" s="192">
        <v>5000</v>
      </c>
      <c r="J46" s="192">
        <v>696</v>
      </c>
    </row>
    <row r="47" spans="1:10" ht="15" customHeight="1" x14ac:dyDescent="0.25">
      <c r="A47" s="192">
        <v>41</v>
      </c>
      <c r="B47" s="190" t="s">
        <v>409</v>
      </c>
      <c r="C47" s="190" t="s">
        <v>469</v>
      </c>
      <c r="D47" s="314">
        <v>63918</v>
      </c>
      <c r="E47" s="314">
        <v>9085</v>
      </c>
      <c r="F47" s="192">
        <v>54833</v>
      </c>
      <c r="G47" s="192">
        <v>15640</v>
      </c>
      <c r="H47" s="192">
        <v>966</v>
      </c>
      <c r="I47" s="192">
        <v>1932</v>
      </c>
      <c r="J47" s="192">
        <v>13708</v>
      </c>
    </row>
    <row r="48" spans="1:10" ht="15" customHeight="1" x14ac:dyDescent="0.25">
      <c r="A48" s="192">
        <v>42</v>
      </c>
      <c r="B48" s="190" t="s">
        <v>409</v>
      </c>
      <c r="C48" s="190" t="s">
        <v>201</v>
      </c>
      <c r="D48" s="314">
        <v>203320</v>
      </c>
      <c r="E48" s="314">
        <v>81995</v>
      </c>
      <c r="F48" s="192">
        <v>121325</v>
      </c>
      <c r="G48" s="192">
        <v>47777</v>
      </c>
      <c r="H48" s="192">
        <v>8723</v>
      </c>
      <c r="I48" s="192">
        <v>17446</v>
      </c>
      <c r="J48" s="192">
        <v>30331</v>
      </c>
    </row>
    <row r="49" spans="1:10" ht="15" customHeight="1" x14ac:dyDescent="0.25">
      <c r="A49" s="192">
        <v>43</v>
      </c>
      <c r="B49" s="190" t="s">
        <v>409</v>
      </c>
      <c r="C49" s="190" t="s">
        <v>470</v>
      </c>
      <c r="D49" s="314">
        <v>67352</v>
      </c>
      <c r="E49" s="314">
        <v>64460</v>
      </c>
      <c r="F49" s="192">
        <v>2892</v>
      </c>
      <c r="G49" s="192">
        <v>14437</v>
      </c>
      <c r="H49" s="192">
        <v>6857</v>
      </c>
      <c r="I49" s="192">
        <v>13714</v>
      </c>
      <c r="J49" s="192">
        <v>723</v>
      </c>
    </row>
    <row r="50" spans="1:10" ht="15" customHeight="1" x14ac:dyDescent="0.25">
      <c r="A50" s="192">
        <v>44</v>
      </c>
      <c r="B50" s="190" t="s">
        <v>409</v>
      </c>
      <c r="C50" s="190" t="s">
        <v>35</v>
      </c>
      <c r="D50" s="314">
        <v>31606</v>
      </c>
      <c r="E50" s="314">
        <v>23042</v>
      </c>
      <c r="F50" s="192">
        <v>8564</v>
      </c>
      <c r="G50" s="192">
        <v>7043</v>
      </c>
      <c r="H50" s="192">
        <v>2451</v>
      </c>
      <c r="I50" s="192">
        <v>4902</v>
      </c>
      <c r="J50" s="192">
        <v>2141</v>
      </c>
    </row>
    <row r="51" spans="1:10" ht="15" customHeight="1" x14ac:dyDescent="0.25">
      <c r="A51" s="192">
        <v>45</v>
      </c>
      <c r="B51" s="190" t="s">
        <v>409</v>
      </c>
      <c r="C51" s="190" t="s">
        <v>573</v>
      </c>
      <c r="D51" s="314">
        <v>386937</v>
      </c>
      <c r="E51" s="314">
        <v>272254</v>
      </c>
      <c r="F51" s="192">
        <v>114683</v>
      </c>
      <c r="G51" s="192">
        <v>86597</v>
      </c>
      <c r="H51" s="192">
        <v>28963</v>
      </c>
      <c r="I51" s="192">
        <v>57926</v>
      </c>
      <c r="J51" s="192">
        <v>28671</v>
      </c>
    </row>
    <row r="52" spans="1:10" ht="15" customHeight="1" x14ac:dyDescent="0.25">
      <c r="A52" s="192">
        <v>46</v>
      </c>
      <c r="B52" s="190" t="s">
        <v>409</v>
      </c>
      <c r="C52" s="190" t="s">
        <v>390</v>
      </c>
      <c r="D52" s="314">
        <v>49462</v>
      </c>
      <c r="E52" s="314">
        <v>8659</v>
      </c>
      <c r="F52" s="192">
        <v>40803</v>
      </c>
      <c r="G52" s="192">
        <v>12043</v>
      </c>
      <c r="H52" s="192">
        <v>921</v>
      </c>
      <c r="I52" s="192">
        <v>1842</v>
      </c>
      <c r="J52" s="192">
        <v>10201</v>
      </c>
    </row>
    <row r="53" spans="1:10" ht="15" customHeight="1" x14ac:dyDescent="0.25">
      <c r="A53" s="192">
        <v>47</v>
      </c>
      <c r="B53" s="190" t="s">
        <v>409</v>
      </c>
      <c r="C53" s="190" t="s">
        <v>358</v>
      </c>
      <c r="D53" s="314">
        <v>28329</v>
      </c>
      <c r="E53" s="314">
        <v>3400</v>
      </c>
      <c r="F53" s="192">
        <v>24929</v>
      </c>
      <c r="G53" s="192">
        <v>6956</v>
      </c>
      <c r="H53" s="192">
        <v>362</v>
      </c>
      <c r="I53" s="192">
        <v>724</v>
      </c>
      <c r="J53" s="192">
        <v>6232</v>
      </c>
    </row>
    <row r="54" spans="1:10" ht="15" customHeight="1" x14ac:dyDescent="0.25">
      <c r="A54" s="192">
        <v>48</v>
      </c>
      <c r="B54" s="190" t="s">
        <v>452</v>
      </c>
      <c r="C54" s="190" t="s">
        <v>100</v>
      </c>
      <c r="D54" s="314">
        <v>31347</v>
      </c>
      <c r="E54" s="314">
        <v>27441</v>
      </c>
      <c r="F54" s="192">
        <v>3906</v>
      </c>
      <c r="G54" s="192">
        <v>6815</v>
      </c>
      <c r="H54" s="192">
        <v>2919</v>
      </c>
      <c r="I54" s="192">
        <v>5838</v>
      </c>
      <c r="J54" s="192">
        <v>977</v>
      </c>
    </row>
    <row r="55" spans="1:10" ht="15" customHeight="1" x14ac:dyDescent="0.25">
      <c r="A55" s="192">
        <v>49</v>
      </c>
      <c r="B55" s="190" t="s">
        <v>453</v>
      </c>
      <c r="C55" s="190" t="s">
        <v>202</v>
      </c>
      <c r="D55" s="314">
        <v>38426</v>
      </c>
      <c r="E55" s="314">
        <v>5479</v>
      </c>
      <c r="F55" s="192">
        <v>32947</v>
      </c>
      <c r="G55" s="192">
        <v>9403</v>
      </c>
      <c r="H55" s="192">
        <v>583</v>
      </c>
      <c r="I55" s="192">
        <v>1166</v>
      </c>
      <c r="J55" s="192">
        <v>8237</v>
      </c>
    </row>
    <row r="56" spans="1:10" ht="15" customHeight="1" x14ac:dyDescent="0.25">
      <c r="A56" s="192">
        <v>50</v>
      </c>
      <c r="B56" s="190" t="s">
        <v>410</v>
      </c>
      <c r="C56" s="190" t="s">
        <v>119</v>
      </c>
      <c r="D56" s="314">
        <v>140246</v>
      </c>
      <c r="E56" s="314">
        <v>128239</v>
      </c>
      <c r="F56" s="192">
        <v>12007</v>
      </c>
      <c r="G56" s="192">
        <v>30286</v>
      </c>
      <c r="H56" s="192">
        <v>13642</v>
      </c>
      <c r="I56" s="192">
        <v>27284</v>
      </c>
      <c r="J56" s="192">
        <v>3002</v>
      </c>
    </row>
    <row r="57" spans="1:10" ht="15" customHeight="1" x14ac:dyDescent="0.25">
      <c r="A57" s="192">
        <v>51</v>
      </c>
      <c r="B57" s="190" t="s">
        <v>454</v>
      </c>
      <c r="C57" s="190" t="s">
        <v>203</v>
      </c>
      <c r="D57" s="314">
        <v>14151</v>
      </c>
      <c r="E57" s="314">
        <v>3841</v>
      </c>
      <c r="F57" s="192">
        <v>10310</v>
      </c>
      <c r="G57" s="192">
        <v>3396</v>
      </c>
      <c r="H57" s="192">
        <v>409</v>
      </c>
      <c r="I57" s="192">
        <v>818</v>
      </c>
      <c r="J57" s="192">
        <v>2578</v>
      </c>
    </row>
    <row r="58" spans="1:10" ht="15" customHeight="1" x14ac:dyDescent="0.25">
      <c r="A58" s="192">
        <v>52</v>
      </c>
      <c r="B58" s="190" t="s">
        <v>455</v>
      </c>
      <c r="C58" s="190" t="s">
        <v>204</v>
      </c>
      <c r="D58" s="314">
        <v>43797</v>
      </c>
      <c r="E58" s="314">
        <v>37626</v>
      </c>
      <c r="F58" s="192">
        <v>6171</v>
      </c>
      <c r="G58" s="192">
        <v>9549</v>
      </c>
      <c r="H58" s="192">
        <v>4003</v>
      </c>
      <c r="I58" s="192">
        <v>8006</v>
      </c>
      <c r="J58" s="192">
        <v>1543</v>
      </c>
    </row>
    <row r="59" spans="1:10" ht="15" customHeight="1" x14ac:dyDescent="0.25">
      <c r="A59" s="192">
        <v>53</v>
      </c>
      <c r="B59" s="190" t="s">
        <v>411</v>
      </c>
      <c r="C59" s="190" t="s">
        <v>120</v>
      </c>
      <c r="D59" s="314">
        <v>326619</v>
      </c>
      <c r="E59" s="314">
        <v>273393</v>
      </c>
      <c r="F59" s="192">
        <v>53226</v>
      </c>
      <c r="G59" s="192">
        <v>71475</v>
      </c>
      <c r="H59" s="192">
        <v>29084</v>
      </c>
      <c r="I59" s="192">
        <v>58168</v>
      </c>
      <c r="J59" s="192">
        <v>13307</v>
      </c>
    </row>
    <row r="60" spans="1:10" ht="15" customHeight="1" x14ac:dyDescent="0.25">
      <c r="A60" s="192">
        <v>54</v>
      </c>
      <c r="B60" s="190" t="s">
        <v>412</v>
      </c>
      <c r="C60" s="190" t="s">
        <v>502</v>
      </c>
      <c r="D60" s="314">
        <v>48847</v>
      </c>
      <c r="E60" s="314">
        <v>5677</v>
      </c>
      <c r="F60" s="192">
        <v>43170</v>
      </c>
      <c r="G60" s="192">
        <v>12001</v>
      </c>
      <c r="H60" s="192">
        <v>604</v>
      </c>
      <c r="I60" s="192">
        <v>1208</v>
      </c>
      <c r="J60" s="192">
        <v>10793</v>
      </c>
    </row>
    <row r="61" spans="1:10" ht="15" customHeight="1" x14ac:dyDescent="0.25">
      <c r="A61" s="192">
        <v>55</v>
      </c>
      <c r="B61" s="190" t="s">
        <v>412</v>
      </c>
      <c r="C61" s="190" t="s">
        <v>205</v>
      </c>
      <c r="D61" s="314">
        <v>171344</v>
      </c>
      <c r="E61" s="314">
        <v>29957</v>
      </c>
      <c r="F61" s="192">
        <v>141387</v>
      </c>
      <c r="G61" s="192">
        <v>41721</v>
      </c>
      <c r="H61" s="192">
        <v>3187</v>
      </c>
      <c r="I61" s="192">
        <v>6374</v>
      </c>
      <c r="J61" s="192">
        <v>35347</v>
      </c>
    </row>
    <row r="62" spans="1:10" ht="15" customHeight="1" x14ac:dyDescent="0.25">
      <c r="A62" s="192">
        <v>56</v>
      </c>
      <c r="B62" s="190" t="s">
        <v>456</v>
      </c>
      <c r="C62" s="190" t="s">
        <v>206</v>
      </c>
      <c r="D62" s="314">
        <v>76343</v>
      </c>
      <c r="E62" s="314">
        <v>17392</v>
      </c>
      <c r="F62" s="192">
        <v>58951</v>
      </c>
      <c r="G62" s="192">
        <v>18438</v>
      </c>
      <c r="H62" s="192">
        <v>1850</v>
      </c>
      <c r="I62" s="192">
        <v>3700</v>
      </c>
      <c r="J62" s="192">
        <v>14738</v>
      </c>
    </row>
    <row r="63" spans="1:10" ht="15" customHeight="1" x14ac:dyDescent="0.25">
      <c r="A63" s="192">
        <v>57</v>
      </c>
      <c r="B63" s="190" t="s">
        <v>456</v>
      </c>
      <c r="C63" s="190" t="s">
        <v>383</v>
      </c>
      <c r="D63" s="314">
        <v>2734</v>
      </c>
      <c r="E63" s="314">
        <v>2200</v>
      </c>
      <c r="F63" s="192">
        <v>534</v>
      </c>
      <c r="G63" s="192">
        <v>602</v>
      </c>
      <c r="H63" s="192">
        <v>234</v>
      </c>
      <c r="I63" s="192">
        <v>468</v>
      </c>
      <c r="J63" s="192">
        <v>134</v>
      </c>
    </row>
    <row r="64" spans="1:10" ht="15" customHeight="1" x14ac:dyDescent="0.25">
      <c r="A64" s="192">
        <v>58</v>
      </c>
      <c r="B64" s="190" t="s">
        <v>413</v>
      </c>
      <c r="C64" s="190" t="s">
        <v>207</v>
      </c>
      <c r="D64" s="314">
        <v>57749</v>
      </c>
      <c r="E64" s="314">
        <v>1646</v>
      </c>
      <c r="F64" s="192">
        <v>56103</v>
      </c>
      <c r="G64" s="192">
        <v>14376</v>
      </c>
      <c r="H64" s="192">
        <v>175</v>
      </c>
      <c r="I64" s="192">
        <v>350</v>
      </c>
      <c r="J64" s="192">
        <v>14026</v>
      </c>
    </row>
    <row r="65" spans="1:10" ht="15" customHeight="1" x14ac:dyDescent="0.25">
      <c r="A65" s="192">
        <v>59</v>
      </c>
      <c r="B65" s="190" t="s">
        <v>414</v>
      </c>
      <c r="C65" s="190" t="s">
        <v>129</v>
      </c>
      <c r="D65" s="314">
        <v>44282</v>
      </c>
      <c r="E65" s="314">
        <v>17843</v>
      </c>
      <c r="F65" s="192">
        <v>26439</v>
      </c>
      <c r="G65" s="192">
        <v>10406</v>
      </c>
      <c r="H65" s="192">
        <v>1898</v>
      </c>
      <c r="I65" s="192">
        <v>3796</v>
      </c>
      <c r="J65" s="192">
        <v>6610</v>
      </c>
    </row>
    <row r="66" spans="1:10" ht="15" customHeight="1" x14ac:dyDescent="0.25">
      <c r="A66" s="192">
        <v>60</v>
      </c>
      <c r="B66" s="190" t="s">
        <v>458</v>
      </c>
      <c r="C66" s="190" t="s">
        <v>261</v>
      </c>
      <c r="D66" s="314">
        <v>77791</v>
      </c>
      <c r="E66" s="314">
        <v>135</v>
      </c>
      <c r="F66" s="192">
        <v>77656</v>
      </c>
      <c r="G66" s="192">
        <v>19442</v>
      </c>
      <c r="H66" s="192">
        <v>14</v>
      </c>
      <c r="I66" s="192">
        <v>28</v>
      </c>
      <c r="J66" s="192">
        <v>19414</v>
      </c>
    </row>
    <row r="67" spans="1:10" ht="15" customHeight="1" x14ac:dyDescent="0.25">
      <c r="A67" s="192">
        <v>61</v>
      </c>
      <c r="B67" s="190" t="s">
        <v>459</v>
      </c>
      <c r="C67" s="190" t="s">
        <v>208</v>
      </c>
      <c r="D67" s="314">
        <v>62832</v>
      </c>
      <c r="E67" s="314">
        <v>12586</v>
      </c>
      <c r="F67" s="192">
        <v>50246</v>
      </c>
      <c r="G67" s="192">
        <v>15240</v>
      </c>
      <c r="H67" s="192">
        <v>1339</v>
      </c>
      <c r="I67" s="192">
        <v>2678</v>
      </c>
      <c r="J67" s="192">
        <v>12562</v>
      </c>
    </row>
    <row r="68" spans="1:10" ht="15" customHeight="1" x14ac:dyDescent="0.25">
      <c r="A68" s="192">
        <v>62</v>
      </c>
      <c r="B68" s="190" t="s">
        <v>460</v>
      </c>
      <c r="C68" s="190" t="s">
        <v>209</v>
      </c>
      <c r="D68" s="314">
        <v>123542</v>
      </c>
      <c r="E68" s="314">
        <v>55420</v>
      </c>
      <c r="F68" s="192">
        <v>68122</v>
      </c>
      <c r="G68" s="192">
        <v>28823</v>
      </c>
      <c r="H68" s="192">
        <v>5896</v>
      </c>
      <c r="I68" s="192">
        <v>11792</v>
      </c>
      <c r="J68" s="192">
        <v>17031</v>
      </c>
    </row>
    <row r="69" spans="1:10" ht="15" customHeight="1" x14ac:dyDescent="0.25">
      <c r="A69" s="192">
        <v>63</v>
      </c>
      <c r="B69" s="190" t="s">
        <v>461</v>
      </c>
      <c r="C69" s="190" t="s">
        <v>42</v>
      </c>
      <c r="D69" s="314">
        <v>143479</v>
      </c>
      <c r="E69" s="314">
        <v>136962</v>
      </c>
      <c r="F69" s="192">
        <v>6517</v>
      </c>
      <c r="G69" s="192">
        <v>30769</v>
      </c>
      <c r="H69" s="192">
        <v>14570</v>
      </c>
      <c r="I69" s="192">
        <v>29140</v>
      </c>
      <c r="J69" s="192">
        <v>1629</v>
      </c>
    </row>
    <row r="70" spans="1:10" ht="15" customHeight="1" x14ac:dyDescent="0.25">
      <c r="A70" s="192">
        <v>64</v>
      </c>
      <c r="B70" s="190" t="s">
        <v>461</v>
      </c>
      <c r="C70" s="190" t="s">
        <v>574</v>
      </c>
      <c r="D70" s="314">
        <v>44474</v>
      </c>
      <c r="E70" s="314">
        <v>0</v>
      </c>
      <c r="F70" s="192">
        <v>44474</v>
      </c>
      <c r="G70" s="192">
        <v>11119</v>
      </c>
      <c r="H70" s="192">
        <v>0</v>
      </c>
      <c r="I70" s="192">
        <v>0</v>
      </c>
      <c r="J70" s="192">
        <v>11119</v>
      </c>
    </row>
    <row r="71" spans="1:10" ht="15" customHeight="1" x14ac:dyDescent="0.25">
      <c r="A71" s="192">
        <v>65</v>
      </c>
      <c r="B71" s="190" t="s">
        <v>461</v>
      </c>
      <c r="C71" s="190" t="s">
        <v>575</v>
      </c>
      <c r="D71" s="314">
        <v>2482</v>
      </c>
      <c r="E71" s="314">
        <v>760</v>
      </c>
      <c r="F71" s="192">
        <v>1722</v>
      </c>
      <c r="G71" s="192">
        <v>593</v>
      </c>
      <c r="H71" s="192">
        <v>81</v>
      </c>
      <c r="I71" s="192">
        <v>162</v>
      </c>
      <c r="J71" s="192">
        <v>431</v>
      </c>
    </row>
    <row r="72" spans="1:10" ht="15" customHeight="1" x14ac:dyDescent="0.25">
      <c r="A72" s="192">
        <v>66</v>
      </c>
      <c r="B72" s="190" t="s">
        <v>416</v>
      </c>
      <c r="C72" s="190" t="s">
        <v>112</v>
      </c>
      <c r="D72" s="314">
        <v>3311</v>
      </c>
      <c r="E72" s="314">
        <v>0</v>
      </c>
      <c r="F72" s="192">
        <v>3311</v>
      </c>
      <c r="G72" s="192">
        <v>828</v>
      </c>
      <c r="H72" s="192">
        <v>0</v>
      </c>
      <c r="I72" s="192">
        <v>0</v>
      </c>
      <c r="J72" s="192">
        <v>828</v>
      </c>
    </row>
    <row r="73" spans="1:10" ht="15" customHeight="1" x14ac:dyDescent="0.25">
      <c r="A73" s="192">
        <v>67</v>
      </c>
      <c r="B73" s="190" t="s">
        <v>416</v>
      </c>
      <c r="C73" s="190" t="s">
        <v>210</v>
      </c>
      <c r="D73" s="314">
        <v>789</v>
      </c>
      <c r="E73" s="314">
        <v>0</v>
      </c>
      <c r="F73" s="192">
        <v>789</v>
      </c>
      <c r="G73" s="192">
        <v>197</v>
      </c>
      <c r="H73" s="192">
        <v>0</v>
      </c>
      <c r="I73" s="192">
        <v>0</v>
      </c>
      <c r="J73" s="192">
        <v>197</v>
      </c>
    </row>
    <row r="74" spans="1:10" ht="15" customHeight="1" x14ac:dyDescent="0.25">
      <c r="A74" s="192">
        <v>68</v>
      </c>
      <c r="B74" s="190" t="s">
        <v>416</v>
      </c>
      <c r="C74" s="190" t="s">
        <v>374</v>
      </c>
      <c r="D74" s="314">
        <v>145241</v>
      </c>
      <c r="E74" s="314">
        <v>129311</v>
      </c>
      <c r="F74" s="192">
        <v>15930</v>
      </c>
      <c r="G74" s="192">
        <v>31495</v>
      </c>
      <c r="H74" s="192">
        <v>13756</v>
      </c>
      <c r="I74" s="192">
        <v>27512</v>
      </c>
      <c r="J74" s="192">
        <v>3983</v>
      </c>
    </row>
    <row r="75" spans="1:10" ht="15" customHeight="1" x14ac:dyDescent="0.25">
      <c r="A75" s="192">
        <v>69</v>
      </c>
      <c r="B75" s="190" t="s">
        <v>416</v>
      </c>
      <c r="C75" s="190" t="s">
        <v>44</v>
      </c>
      <c r="D75" s="314">
        <v>67874</v>
      </c>
      <c r="E75" s="314">
        <v>59223</v>
      </c>
      <c r="F75" s="192">
        <v>8651</v>
      </c>
      <c r="G75" s="192">
        <v>14763</v>
      </c>
      <c r="H75" s="192">
        <v>6300</v>
      </c>
      <c r="I75" s="192">
        <v>12600</v>
      </c>
      <c r="J75" s="192">
        <v>2163</v>
      </c>
    </row>
    <row r="76" spans="1:10" ht="15" customHeight="1" x14ac:dyDescent="0.25">
      <c r="A76" s="192">
        <v>70</v>
      </c>
      <c r="B76" s="190" t="s">
        <v>416</v>
      </c>
      <c r="C76" s="190" t="s">
        <v>45</v>
      </c>
      <c r="D76" s="314">
        <v>60449</v>
      </c>
      <c r="E76" s="314">
        <v>49425</v>
      </c>
      <c r="F76" s="192">
        <v>11024</v>
      </c>
      <c r="G76" s="192">
        <v>13272</v>
      </c>
      <c r="H76" s="192">
        <v>5258</v>
      </c>
      <c r="I76" s="192">
        <v>10516</v>
      </c>
      <c r="J76" s="192">
        <v>2756</v>
      </c>
    </row>
    <row r="77" spans="1:10" ht="15" customHeight="1" x14ac:dyDescent="0.25">
      <c r="A77" s="192">
        <v>71</v>
      </c>
      <c r="B77" s="190" t="s">
        <v>416</v>
      </c>
      <c r="C77" s="190" t="s">
        <v>46</v>
      </c>
      <c r="D77" s="314">
        <v>104414</v>
      </c>
      <c r="E77" s="314">
        <v>26354</v>
      </c>
      <c r="F77" s="192">
        <v>78060</v>
      </c>
      <c r="G77" s="192">
        <v>25123</v>
      </c>
      <c r="H77" s="192">
        <v>2804</v>
      </c>
      <c r="I77" s="192">
        <v>5608</v>
      </c>
      <c r="J77" s="192">
        <v>19515</v>
      </c>
    </row>
    <row r="78" spans="1:10" ht="15" customHeight="1" x14ac:dyDescent="0.25">
      <c r="A78" s="192">
        <v>72</v>
      </c>
      <c r="B78" s="190" t="s">
        <v>416</v>
      </c>
      <c r="C78" s="190" t="s">
        <v>48</v>
      </c>
      <c r="D78" s="314">
        <v>151088</v>
      </c>
      <c r="E78" s="314">
        <v>136570</v>
      </c>
      <c r="F78" s="192">
        <v>14518</v>
      </c>
      <c r="G78" s="192">
        <v>32688</v>
      </c>
      <c r="H78" s="192">
        <v>14529</v>
      </c>
      <c r="I78" s="192">
        <v>29058</v>
      </c>
      <c r="J78" s="192">
        <v>3630</v>
      </c>
    </row>
    <row r="79" spans="1:10" ht="15" customHeight="1" x14ac:dyDescent="0.25">
      <c r="A79" s="192">
        <v>73</v>
      </c>
      <c r="B79" s="190" t="s">
        <v>416</v>
      </c>
      <c r="C79" s="190" t="s">
        <v>55</v>
      </c>
      <c r="D79" s="314">
        <v>102561</v>
      </c>
      <c r="E79" s="314">
        <v>32285</v>
      </c>
      <c r="F79" s="192">
        <v>70276</v>
      </c>
      <c r="G79" s="192">
        <v>24439</v>
      </c>
      <c r="H79" s="192">
        <v>3435</v>
      </c>
      <c r="I79" s="192">
        <v>6870</v>
      </c>
      <c r="J79" s="192">
        <v>17569</v>
      </c>
    </row>
    <row r="80" spans="1:10" ht="15" customHeight="1" x14ac:dyDescent="0.25">
      <c r="A80" s="192">
        <v>74</v>
      </c>
      <c r="B80" s="190" t="s">
        <v>416</v>
      </c>
      <c r="C80" s="190" t="s">
        <v>56</v>
      </c>
      <c r="D80" s="314">
        <v>123213</v>
      </c>
      <c r="E80" s="314">
        <v>4042</v>
      </c>
      <c r="F80" s="192">
        <v>119171</v>
      </c>
      <c r="G80" s="192">
        <v>30653</v>
      </c>
      <c r="H80" s="192">
        <v>430</v>
      </c>
      <c r="I80" s="192">
        <v>860</v>
      </c>
      <c r="J80" s="192">
        <v>29793</v>
      </c>
    </row>
    <row r="81" spans="1:10" ht="15" customHeight="1" x14ac:dyDescent="0.25">
      <c r="A81" s="192">
        <v>75</v>
      </c>
      <c r="B81" s="190" t="s">
        <v>416</v>
      </c>
      <c r="C81" s="190" t="s">
        <v>57</v>
      </c>
      <c r="D81" s="314">
        <v>89438</v>
      </c>
      <c r="E81" s="314">
        <v>55776</v>
      </c>
      <c r="F81" s="192">
        <v>33662</v>
      </c>
      <c r="G81" s="192">
        <v>20284</v>
      </c>
      <c r="H81" s="192">
        <v>5934</v>
      </c>
      <c r="I81" s="192">
        <v>11868</v>
      </c>
      <c r="J81" s="192">
        <v>8416</v>
      </c>
    </row>
    <row r="82" spans="1:10" ht="15" customHeight="1" x14ac:dyDescent="0.25">
      <c r="A82" s="192">
        <v>76</v>
      </c>
      <c r="B82" s="190" t="s">
        <v>416</v>
      </c>
      <c r="C82" s="190" t="s">
        <v>462</v>
      </c>
      <c r="D82" s="314">
        <v>38570</v>
      </c>
      <c r="E82" s="314">
        <v>3067</v>
      </c>
      <c r="F82" s="192">
        <v>35503</v>
      </c>
      <c r="G82" s="192">
        <v>9528</v>
      </c>
      <c r="H82" s="192">
        <v>326</v>
      </c>
      <c r="I82" s="192">
        <v>652</v>
      </c>
      <c r="J82" s="192">
        <v>8876</v>
      </c>
    </row>
    <row r="83" spans="1:10" ht="15" customHeight="1" x14ac:dyDescent="0.25">
      <c r="A83" s="192">
        <v>77</v>
      </c>
      <c r="B83" s="190" t="s">
        <v>416</v>
      </c>
      <c r="C83" s="190" t="s">
        <v>59</v>
      </c>
      <c r="D83" s="314">
        <v>70752</v>
      </c>
      <c r="E83" s="314">
        <v>42452</v>
      </c>
      <c r="F83" s="192">
        <v>28300</v>
      </c>
      <c r="G83" s="192">
        <v>16107</v>
      </c>
      <c r="H83" s="192">
        <v>4516</v>
      </c>
      <c r="I83" s="192">
        <v>9032</v>
      </c>
      <c r="J83" s="192">
        <v>7075</v>
      </c>
    </row>
    <row r="84" spans="1:10" ht="15" customHeight="1" x14ac:dyDescent="0.25">
      <c r="A84" s="192">
        <v>78</v>
      </c>
      <c r="B84" s="190" t="s">
        <v>416</v>
      </c>
      <c r="C84" s="190" t="s">
        <v>49</v>
      </c>
      <c r="D84" s="314">
        <v>224022</v>
      </c>
      <c r="E84" s="314">
        <v>0</v>
      </c>
      <c r="F84" s="192">
        <v>224022</v>
      </c>
      <c r="G84" s="192">
        <v>35441</v>
      </c>
      <c r="H84" s="192">
        <v>0</v>
      </c>
      <c r="I84" s="192">
        <v>0</v>
      </c>
      <c r="J84" s="192">
        <v>35441</v>
      </c>
    </row>
    <row r="85" spans="1:10" ht="15" customHeight="1" x14ac:dyDescent="0.25">
      <c r="A85" s="192">
        <v>79</v>
      </c>
      <c r="B85" s="190" t="s">
        <v>416</v>
      </c>
      <c r="C85" s="190" t="s">
        <v>50</v>
      </c>
      <c r="D85" s="314">
        <v>151738</v>
      </c>
      <c r="E85" s="314">
        <v>54980</v>
      </c>
      <c r="F85" s="192">
        <v>96758</v>
      </c>
      <c r="G85" s="192">
        <v>35888</v>
      </c>
      <c r="H85" s="192">
        <v>5849</v>
      </c>
      <c r="I85" s="192">
        <v>11698</v>
      </c>
      <c r="J85" s="192">
        <v>24190</v>
      </c>
    </row>
    <row r="86" spans="1:10" ht="15" customHeight="1" x14ac:dyDescent="0.25">
      <c r="A86" s="192">
        <v>80</v>
      </c>
      <c r="B86" s="190" t="s">
        <v>416</v>
      </c>
      <c r="C86" s="190" t="s">
        <v>576</v>
      </c>
      <c r="D86" s="314">
        <v>244166</v>
      </c>
      <c r="E86" s="314">
        <v>141138</v>
      </c>
      <c r="F86" s="192">
        <v>103028</v>
      </c>
      <c r="G86" s="192">
        <v>55787</v>
      </c>
      <c r="H86" s="192">
        <v>15015</v>
      </c>
      <c r="I86" s="192">
        <v>30030</v>
      </c>
      <c r="J86" s="192">
        <v>25757</v>
      </c>
    </row>
    <row r="87" spans="1:10" ht="15" customHeight="1" x14ac:dyDescent="0.25">
      <c r="A87" s="192">
        <v>81</v>
      </c>
      <c r="B87" s="190" t="s">
        <v>416</v>
      </c>
      <c r="C87" s="190" t="s">
        <v>577</v>
      </c>
      <c r="D87" s="314">
        <v>3404</v>
      </c>
      <c r="E87" s="314">
        <v>534</v>
      </c>
      <c r="F87" s="192">
        <v>2870</v>
      </c>
      <c r="G87" s="192">
        <v>832</v>
      </c>
      <c r="H87" s="192">
        <v>57</v>
      </c>
      <c r="I87" s="192">
        <v>114</v>
      </c>
      <c r="J87" s="192">
        <v>718</v>
      </c>
    </row>
    <row r="88" spans="1:10" ht="15" customHeight="1" x14ac:dyDescent="0.25">
      <c r="A88" s="192">
        <v>82</v>
      </c>
      <c r="B88" s="190" t="s">
        <v>416</v>
      </c>
      <c r="C88" s="190" t="s">
        <v>51</v>
      </c>
      <c r="D88" s="314">
        <v>4939</v>
      </c>
      <c r="E88" s="314">
        <v>0</v>
      </c>
      <c r="F88" s="192">
        <v>4939</v>
      </c>
      <c r="G88" s="192">
        <v>1235</v>
      </c>
      <c r="H88" s="192">
        <v>0</v>
      </c>
      <c r="I88" s="192">
        <v>0</v>
      </c>
      <c r="J88" s="192">
        <v>1235</v>
      </c>
    </row>
    <row r="89" spans="1:10" ht="15" customHeight="1" x14ac:dyDescent="0.25">
      <c r="A89" s="192">
        <v>83</v>
      </c>
      <c r="B89" s="190" t="s">
        <v>416</v>
      </c>
      <c r="C89" s="190" t="s">
        <v>52</v>
      </c>
      <c r="D89" s="314">
        <v>5663</v>
      </c>
      <c r="E89" s="314">
        <v>0</v>
      </c>
      <c r="F89" s="192">
        <v>5663</v>
      </c>
      <c r="G89" s="192">
        <v>1416</v>
      </c>
      <c r="H89" s="192">
        <v>0</v>
      </c>
      <c r="I89" s="192">
        <v>0</v>
      </c>
      <c r="J89" s="192">
        <v>1416</v>
      </c>
    </row>
    <row r="90" spans="1:10" ht="15" customHeight="1" x14ac:dyDescent="0.25">
      <c r="A90" s="192">
        <v>84</v>
      </c>
      <c r="B90" s="190" t="s">
        <v>416</v>
      </c>
      <c r="C90" s="190" t="s">
        <v>61</v>
      </c>
      <c r="D90" s="314">
        <v>51804</v>
      </c>
      <c r="E90" s="314">
        <v>18346</v>
      </c>
      <c r="F90" s="192">
        <v>33458</v>
      </c>
      <c r="G90" s="192">
        <v>12269</v>
      </c>
      <c r="H90" s="192">
        <v>1952</v>
      </c>
      <c r="I90" s="192">
        <v>3904</v>
      </c>
      <c r="J90" s="192">
        <v>8365</v>
      </c>
    </row>
    <row r="91" spans="1:10" ht="15" customHeight="1" x14ac:dyDescent="0.25">
      <c r="A91" s="192">
        <v>85</v>
      </c>
      <c r="B91" s="190" t="s">
        <v>416</v>
      </c>
      <c r="C91" s="190" t="s">
        <v>54</v>
      </c>
      <c r="D91" s="314">
        <v>113045</v>
      </c>
      <c r="E91" s="314">
        <v>94252</v>
      </c>
      <c r="F91" s="192">
        <v>18793</v>
      </c>
      <c r="G91" s="192">
        <v>24752</v>
      </c>
      <c r="H91" s="192">
        <v>10027</v>
      </c>
      <c r="I91" s="192">
        <v>20054</v>
      </c>
      <c r="J91" s="192">
        <v>4698</v>
      </c>
    </row>
    <row r="92" spans="1:10" ht="15" customHeight="1" x14ac:dyDescent="0.25">
      <c r="A92" s="192">
        <v>86</v>
      </c>
      <c r="B92" s="190" t="s">
        <v>416</v>
      </c>
      <c r="C92" s="190" t="s">
        <v>578</v>
      </c>
      <c r="D92" s="314">
        <v>12586</v>
      </c>
      <c r="E92" s="314">
        <v>0</v>
      </c>
      <c r="F92" s="192">
        <v>12586</v>
      </c>
      <c r="G92" s="192">
        <v>3147</v>
      </c>
      <c r="H92" s="192">
        <v>0</v>
      </c>
      <c r="I92" s="192">
        <v>0</v>
      </c>
      <c r="J92" s="192">
        <v>3147</v>
      </c>
    </row>
    <row r="93" spans="1:10" ht="15" customHeight="1" x14ac:dyDescent="0.25">
      <c r="A93" s="192">
        <v>87</v>
      </c>
      <c r="B93" s="190" t="s">
        <v>416</v>
      </c>
      <c r="C93" s="190" t="s">
        <v>579</v>
      </c>
      <c r="D93" s="314">
        <v>260875</v>
      </c>
      <c r="E93" s="314">
        <v>177666</v>
      </c>
      <c r="F93" s="192">
        <v>83209</v>
      </c>
      <c r="G93" s="192">
        <v>58604</v>
      </c>
      <c r="H93" s="192">
        <v>18901</v>
      </c>
      <c r="I93" s="192">
        <v>37802</v>
      </c>
      <c r="J93" s="192">
        <v>20802</v>
      </c>
    </row>
    <row r="94" spans="1:10" ht="15" customHeight="1" x14ac:dyDescent="0.25">
      <c r="A94" s="192">
        <v>88</v>
      </c>
      <c r="B94" s="190" t="s">
        <v>416</v>
      </c>
      <c r="C94" s="190" t="s">
        <v>580</v>
      </c>
      <c r="D94" s="314">
        <v>212250</v>
      </c>
      <c r="E94" s="314">
        <v>192479</v>
      </c>
      <c r="F94" s="192">
        <v>19771</v>
      </c>
      <c r="G94" s="192">
        <v>45895</v>
      </c>
      <c r="H94" s="192">
        <v>20476</v>
      </c>
      <c r="I94" s="192">
        <v>40952</v>
      </c>
      <c r="J94" s="192">
        <v>4943</v>
      </c>
    </row>
    <row r="95" spans="1:10" ht="15" customHeight="1" x14ac:dyDescent="0.25">
      <c r="A95" s="192">
        <v>89</v>
      </c>
      <c r="B95" s="190" t="s">
        <v>416</v>
      </c>
      <c r="C95" s="190" t="s">
        <v>369</v>
      </c>
      <c r="D95" s="314">
        <v>131392</v>
      </c>
      <c r="E95" s="314">
        <v>83391</v>
      </c>
      <c r="F95" s="192">
        <v>48001</v>
      </c>
      <c r="G95" s="192">
        <v>29742</v>
      </c>
      <c r="H95" s="192">
        <v>8871</v>
      </c>
      <c r="I95" s="192">
        <v>17742</v>
      </c>
      <c r="J95" s="192">
        <v>12000</v>
      </c>
    </row>
    <row r="96" spans="1:10" ht="15" customHeight="1" x14ac:dyDescent="0.25">
      <c r="A96" s="192">
        <v>91</v>
      </c>
      <c r="B96" s="190" t="s">
        <v>416</v>
      </c>
      <c r="C96" s="190" t="s">
        <v>371</v>
      </c>
      <c r="D96" s="314">
        <v>67000</v>
      </c>
      <c r="E96" s="314">
        <v>1477</v>
      </c>
      <c r="F96" s="192">
        <v>65523</v>
      </c>
      <c r="G96" s="192">
        <v>16695</v>
      </c>
      <c r="H96" s="192">
        <v>157</v>
      </c>
      <c r="I96" s="192">
        <v>314</v>
      </c>
      <c r="J96" s="192">
        <v>16381</v>
      </c>
    </row>
    <row r="97" spans="1:10" ht="15" customHeight="1" x14ac:dyDescent="0.25">
      <c r="A97" s="192">
        <v>92</v>
      </c>
      <c r="B97" s="190" t="s">
        <v>416</v>
      </c>
      <c r="C97" s="190" t="s">
        <v>372</v>
      </c>
      <c r="D97" s="314">
        <v>29542</v>
      </c>
      <c r="E97" s="314">
        <v>10358</v>
      </c>
      <c r="F97" s="192">
        <v>19184</v>
      </c>
      <c r="G97" s="192">
        <v>7000</v>
      </c>
      <c r="H97" s="192">
        <v>1102</v>
      </c>
      <c r="I97" s="192">
        <v>2204</v>
      </c>
      <c r="J97" s="192">
        <v>4796</v>
      </c>
    </row>
    <row r="98" spans="1:10" ht="15" customHeight="1" x14ac:dyDescent="0.25">
      <c r="A98" s="192">
        <v>93</v>
      </c>
      <c r="B98" s="190" t="s">
        <v>416</v>
      </c>
      <c r="C98" s="190" t="s">
        <v>581</v>
      </c>
      <c r="D98" s="314">
        <v>443500</v>
      </c>
      <c r="E98" s="314">
        <v>307002</v>
      </c>
      <c r="F98" s="192">
        <v>136498</v>
      </c>
      <c r="G98" s="192">
        <v>99445</v>
      </c>
      <c r="H98" s="192">
        <v>32660</v>
      </c>
      <c r="I98" s="192">
        <v>65320</v>
      </c>
      <c r="J98" s="192">
        <v>34125</v>
      </c>
    </row>
    <row r="99" spans="1:10" ht="15" customHeight="1" x14ac:dyDescent="0.25">
      <c r="A99" s="192">
        <v>94</v>
      </c>
      <c r="B99" s="190" t="s">
        <v>416</v>
      </c>
      <c r="C99" s="190" t="s">
        <v>582</v>
      </c>
      <c r="D99" s="314">
        <v>26006</v>
      </c>
      <c r="E99" s="314">
        <v>0</v>
      </c>
      <c r="F99" s="192">
        <v>26006</v>
      </c>
      <c r="G99" s="192">
        <v>6502</v>
      </c>
      <c r="H99" s="192">
        <v>0</v>
      </c>
      <c r="I99" s="192">
        <v>0</v>
      </c>
      <c r="J99" s="192">
        <v>6502</v>
      </c>
    </row>
    <row r="100" spans="1:10" ht="15" customHeight="1" x14ac:dyDescent="0.25">
      <c r="A100" s="192">
        <v>96</v>
      </c>
      <c r="B100" s="190" t="s">
        <v>416</v>
      </c>
      <c r="C100" s="190" t="s">
        <v>388</v>
      </c>
      <c r="D100" s="314">
        <v>25685</v>
      </c>
      <c r="E100" s="314">
        <v>0</v>
      </c>
      <c r="F100" s="192">
        <v>25685</v>
      </c>
      <c r="G100" s="192">
        <v>6421</v>
      </c>
      <c r="H100" s="192">
        <v>0</v>
      </c>
      <c r="I100" s="192">
        <v>0</v>
      </c>
      <c r="J100" s="192">
        <v>6421</v>
      </c>
    </row>
    <row r="101" spans="1:10" ht="15" customHeight="1" x14ac:dyDescent="0.25">
      <c r="A101" s="192">
        <v>97</v>
      </c>
      <c r="B101" s="190" t="s">
        <v>416</v>
      </c>
      <c r="C101" s="190" t="s">
        <v>389</v>
      </c>
      <c r="D101" s="314">
        <v>18831</v>
      </c>
      <c r="E101" s="314">
        <v>2523</v>
      </c>
      <c r="F101" s="192">
        <v>16308</v>
      </c>
      <c r="G101" s="192">
        <v>4613</v>
      </c>
      <c r="H101" s="192">
        <v>268</v>
      </c>
      <c r="I101" s="192">
        <v>536</v>
      </c>
      <c r="J101" s="192">
        <v>4077</v>
      </c>
    </row>
    <row r="102" spans="1:10" ht="15" customHeight="1" x14ac:dyDescent="0.25">
      <c r="A102" s="192">
        <v>98</v>
      </c>
      <c r="B102" s="190" t="s">
        <v>416</v>
      </c>
      <c r="C102" s="190" t="s">
        <v>171</v>
      </c>
      <c r="D102" s="314">
        <v>201720</v>
      </c>
      <c r="E102" s="314">
        <v>67776</v>
      </c>
      <c r="F102" s="192">
        <v>133944</v>
      </c>
      <c r="G102" s="192">
        <v>47906</v>
      </c>
      <c r="H102" s="192">
        <v>7210</v>
      </c>
      <c r="I102" s="192">
        <v>14420</v>
      </c>
      <c r="J102" s="192">
        <v>33486</v>
      </c>
    </row>
    <row r="103" spans="1:10" ht="15" customHeight="1" x14ac:dyDescent="0.25">
      <c r="A103" s="192">
        <v>99</v>
      </c>
      <c r="B103" s="190" t="s">
        <v>416</v>
      </c>
      <c r="C103" s="190" t="s">
        <v>268</v>
      </c>
      <c r="D103" s="314">
        <v>5517.05</v>
      </c>
      <c r="E103" s="314">
        <v>650.05000000000018</v>
      </c>
      <c r="F103" s="192">
        <v>4867</v>
      </c>
      <c r="G103" s="192">
        <v>1355</v>
      </c>
      <c r="H103" s="192">
        <v>69</v>
      </c>
      <c r="I103" s="192">
        <v>138</v>
      </c>
      <c r="J103" s="192">
        <v>1217</v>
      </c>
    </row>
    <row r="104" spans="1:10" ht="15" customHeight="1" x14ac:dyDescent="0.25">
      <c r="A104" s="192">
        <v>100</v>
      </c>
      <c r="B104" s="190" t="s">
        <v>418</v>
      </c>
      <c r="C104" s="190" t="s">
        <v>583</v>
      </c>
      <c r="D104" s="314">
        <v>499413</v>
      </c>
      <c r="E104" s="314">
        <v>240932</v>
      </c>
      <c r="F104" s="192">
        <v>258481</v>
      </c>
      <c r="G104" s="192">
        <v>115882</v>
      </c>
      <c r="H104" s="192">
        <v>25631</v>
      </c>
      <c r="I104" s="192">
        <v>51262</v>
      </c>
      <c r="J104" s="192">
        <v>64620</v>
      </c>
    </row>
    <row r="105" spans="1:10" ht="15" customHeight="1" x14ac:dyDescent="0.25">
      <c r="A105" s="192">
        <v>101</v>
      </c>
      <c r="B105" s="190" t="s">
        <v>418</v>
      </c>
      <c r="C105" s="190" t="s">
        <v>345</v>
      </c>
      <c r="D105" s="314">
        <v>1267</v>
      </c>
      <c r="E105" s="314">
        <v>836</v>
      </c>
      <c r="F105" s="192">
        <v>431</v>
      </c>
      <c r="G105" s="192">
        <v>286</v>
      </c>
      <c r="H105" s="192">
        <v>89</v>
      </c>
      <c r="I105" s="192">
        <v>178</v>
      </c>
      <c r="J105" s="192">
        <v>108</v>
      </c>
    </row>
    <row r="106" spans="1:10" ht="15" customHeight="1" x14ac:dyDescent="0.25">
      <c r="A106" s="192">
        <v>102</v>
      </c>
      <c r="B106" s="190" t="s">
        <v>418</v>
      </c>
      <c r="C106" s="190" t="s">
        <v>211</v>
      </c>
      <c r="D106" s="314">
        <v>5108</v>
      </c>
      <c r="E106" s="314">
        <v>4598</v>
      </c>
      <c r="F106" s="192">
        <v>510</v>
      </c>
      <c r="G106" s="192">
        <v>1106</v>
      </c>
      <c r="H106" s="192">
        <v>489</v>
      </c>
      <c r="I106" s="192">
        <v>978</v>
      </c>
      <c r="J106" s="192">
        <v>128</v>
      </c>
    </row>
    <row r="107" spans="1:10" ht="15" customHeight="1" x14ac:dyDescent="0.25">
      <c r="A107" s="192">
        <v>103</v>
      </c>
      <c r="B107" s="190" t="s">
        <v>418</v>
      </c>
      <c r="C107" s="190" t="s">
        <v>10</v>
      </c>
      <c r="D107" s="314">
        <v>1931</v>
      </c>
      <c r="E107" s="314">
        <v>0</v>
      </c>
      <c r="F107" s="192">
        <v>1931</v>
      </c>
      <c r="G107" s="192">
        <v>483</v>
      </c>
      <c r="H107" s="192">
        <v>0</v>
      </c>
      <c r="I107" s="192">
        <v>0</v>
      </c>
      <c r="J107" s="192">
        <v>483</v>
      </c>
    </row>
    <row r="108" spans="1:10" ht="15" customHeight="1" x14ac:dyDescent="0.25">
      <c r="A108" s="192">
        <v>104</v>
      </c>
      <c r="B108" s="190" t="s">
        <v>418</v>
      </c>
      <c r="C108" s="190" t="s">
        <v>231</v>
      </c>
      <c r="D108" s="314">
        <v>13095</v>
      </c>
      <c r="E108" s="314">
        <v>1744</v>
      </c>
      <c r="F108" s="192">
        <v>11351</v>
      </c>
      <c r="G108" s="192">
        <v>3210</v>
      </c>
      <c r="H108" s="192">
        <v>186</v>
      </c>
      <c r="I108" s="192">
        <v>372</v>
      </c>
      <c r="J108" s="192">
        <v>2838</v>
      </c>
    </row>
    <row r="109" spans="1:10" ht="15" customHeight="1" x14ac:dyDescent="0.25">
      <c r="A109" s="192">
        <v>105</v>
      </c>
      <c r="B109" s="190" t="s">
        <v>464</v>
      </c>
      <c r="C109" s="190" t="s">
        <v>212</v>
      </c>
      <c r="D109" s="314">
        <v>28708</v>
      </c>
      <c r="E109" s="314">
        <v>0</v>
      </c>
      <c r="F109" s="192">
        <v>28708</v>
      </c>
      <c r="G109" s="192">
        <v>7177</v>
      </c>
      <c r="H109" s="192">
        <v>0</v>
      </c>
      <c r="I109" s="192">
        <v>0</v>
      </c>
      <c r="J109" s="192">
        <v>7177</v>
      </c>
    </row>
    <row r="110" spans="1:10" ht="15" customHeight="1" x14ac:dyDescent="0.25">
      <c r="A110" s="192">
        <v>106</v>
      </c>
      <c r="B110" s="190" t="s">
        <v>419</v>
      </c>
      <c r="C110" s="190" t="s">
        <v>18</v>
      </c>
      <c r="D110" s="314">
        <v>19422</v>
      </c>
      <c r="E110" s="314">
        <v>7457</v>
      </c>
      <c r="F110" s="192">
        <v>11965</v>
      </c>
      <c r="G110" s="192">
        <v>4577</v>
      </c>
      <c r="H110" s="192">
        <v>793</v>
      </c>
      <c r="I110" s="192">
        <v>1586</v>
      </c>
      <c r="J110" s="192">
        <v>2991</v>
      </c>
    </row>
    <row r="111" spans="1:10" ht="15" customHeight="1" x14ac:dyDescent="0.25">
      <c r="A111" s="192">
        <v>107</v>
      </c>
      <c r="B111" s="190"/>
      <c r="C111" s="315" t="s">
        <v>584</v>
      </c>
      <c r="D111" s="314">
        <v>2960</v>
      </c>
      <c r="E111" s="314">
        <v>2960</v>
      </c>
      <c r="F111" s="192">
        <v>0</v>
      </c>
      <c r="G111" s="192">
        <v>630</v>
      </c>
      <c r="H111" s="192">
        <v>315</v>
      </c>
      <c r="I111" s="192">
        <v>630</v>
      </c>
      <c r="J111" s="192">
        <v>0</v>
      </c>
    </row>
    <row r="112" spans="1:10" ht="15" customHeight="1" x14ac:dyDescent="0.25">
      <c r="A112" s="192">
        <v>108</v>
      </c>
      <c r="B112" s="190"/>
      <c r="C112" s="315" t="s">
        <v>585</v>
      </c>
      <c r="D112" s="314">
        <v>19602</v>
      </c>
      <c r="E112" s="314">
        <v>19166</v>
      </c>
      <c r="F112" s="192">
        <v>436</v>
      </c>
      <c r="G112" s="192">
        <v>4187</v>
      </c>
      <c r="H112" s="192">
        <v>2039</v>
      </c>
      <c r="I112" s="192">
        <v>4078</v>
      </c>
      <c r="J112" s="192">
        <v>109</v>
      </c>
    </row>
    <row r="113" spans="1:10" ht="15" customHeight="1" x14ac:dyDescent="0.25">
      <c r="A113" s="192"/>
      <c r="B113" s="190"/>
      <c r="C113" s="315" t="s">
        <v>586</v>
      </c>
      <c r="D113" s="314">
        <v>8700</v>
      </c>
      <c r="E113" s="314">
        <v>4700</v>
      </c>
      <c r="F113" s="192">
        <v>4000</v>
      </c>
      <c r="G113" s="192">
        <v>2000</v>
      </c>
      <c r="H113" s="192">
        <v>500</v>
      </c>
      <c r="I113" s="192">
        <v>1000</v>
      </c>
      <c r="J113" s="192">
        <v>1000</v>
      </c>
    </row>
    <row r="114" spans="1:10" s="254" customFormat="1" ht="15" customHeight="1" x14ac:dyDescent="0.25">
      <c r="A114" s="252" t="s">
        <v>587</v>
      </c>
      <c r="B114" s="252"/>
      <c r="C114" s="252"/>
      <c r="D114" s="253">
        <v>9998584.0500000007</v>
      </c>
      <c r="E114" s="253">
        <v>5995498.0499999998</v>
      </c>
      <c r="F114" s="253">
        <v>4003086</v>
      </c>
      <c r="G114" s="253">
        <v>2255860</v>
      </c>
      <c r="H114" s="253">
        <v>637817</v>
      </c>
      <c r="I114" s="253">
        <v>1275634</v>
      </c>
      <c r="J114" s="253">
        <v>980226</v>
      </c>
    </row>
    <row r="115" spans="1:10" s="117" customFormat="1" ht="16.5" customHeight="1" x14ac:dyDescent="0.25">
      <c r="A115" s="213"/>
      <c r="B115" s="317"/>
      <c r="C115" s="497" t="s">
        <v>589</v>
      </c>
      <c r="D115" s="497"/>
      <c r="E115" s="318"/>
      <c r="F115" s="319"/>
      <c r="G115" s="151"/>
    </row>
    <row r="116" spans="1:10" ht="15.75" hidden="1" customHeight="1" x14ac:dyDescent="0.25">
      <c r="C116" s="416" t="s">
        <v>136</v>
      </c>
      <c r="D116" s="499" t="s">
        <v>590</v>
      </c>
      <c r="E116" s="191"/>
    </row>
    <row r="117" spans="1:10" ht="15.75" hidden="1" customHeight="1" x14ac:dyDescent="0.25">
      <c r="C117" s="498"/>
      <c r="D117" s="500"/>
      <c r="E117" s="191"/>
    </row>
    <row r="118" spans="1:10" ht="15.75" hidden="1" customHeight="1" x14ac:dyDescent="0.25">
      <c r="C118" s="498"/>
      <c r="D118" s="500"/>
      <c r="E118" s="191"/>
    </row>
    <row r="119" spans="1:10" ht="31.5" hidden="1" customHeight="1" x14ac:dyDescent="0.25">
      <c r="C119" s="417"/>
      <c r="D119" s="500"/>
      <c r="E119" s="321"/>
    </row>
    <row r="120" spans="1:10" x14ac:dyDescent="0.25">
      <c r="A120" s="192">
        <v>1</v>
      </c>
      <c r="C120" s="127" t="s">
        <v>353</v>
      </c>
      <c r="D120" s="322">
        <v>27000</v>
      </c>
      <c r="E120" s="322"/>
      <c r="F120" s="192"/>
      <c r="G120" s="322">
        <v>7745</v>
      </c>
      <c r="H120" s="249"/>
      <c r="I120" s="249"/>
      <c r="J120" s="249"/>
    </row>
    <row r="121" spans="1:10" x14ac:dyDescent="0.25">
      <c r="A121" s="192">
        <v>2</v>
      </c>
      <c r="C121" s="127" t="s">
        <v>583</v>
      </c>
      <c r="D121" s="322">
        <v>123044</v>
      </c>
      <c r="E121" s="322"/>
      <c r="F121" s="192"/>
      <c r="G121" s="322">
        <v>24180</v>
      </c>
      <c r="H121" s="249"/>
      <c r="I121" s="249"/>
      <c r="J121" s="249"/>
    </row>
    <row r="122" spans="1:10" s="254" customFormat="1" ht="21" customHeight="1" x14ac:dyDescent="0.25">
      <c r="A122" s="325"/>
      <c r="B122" s="323"/>
      <c r="C122" s="324" t="s">
        <v>591</v>
      </c>
      <c r="D122" s="253">
        <f>D120+D121</f>
        <v>150044</v>
      </c>
      <c r="E122" s="253"/>
      <c r="F122" s="325"/>
      <c r="G122" s="253">
        <f>G120+G121</f>
        <v>31925</v>
      </c>
      <c r="H122" s="252"/>
      <c r="I122" s="252"/>
      <c r="J122" s="252"/>
    </row>
    <row r="123" spans="1:10" s="254" customFormat="1" ht="36.75" customHeight="1" x14ac:dyDescent="0.25">
      <c r="A123" s="325"/>
      <c r="B123" s="323"/>
      <c r="C123" s="324" t="s">
        <v>592</v>
      </c>
      <c r="D123" s="253">
        <v>10148628</v>
      </c>
      <c r="E123" s="253"/>
      <c r="F123" s="325"/>
      <c r="G123" s="253">
        <f>G122+G114</f>
        <v>2287785</v>
      </c>
      <c r="H123" s="252"/>
      <c r="I123" s="252"/>
      <c r="J123" s="252"/>
    </row>
    <row r="124" spans="1:10" hidden="1" x14ac:dyDescent="0.25">
      <c r="C124" s="326" t="s">
        <v>588</v>
      </c>
      <c r="D124" s="327"/>
      <c r="E124" s="327"/>
    </row>
    <row r="125" spans="1:10" hidden="1" x14ac:dyDescent="0.25">
      <c r="C125" s="316" t="s">
        <v>425</v>
      </c>
      <c r="D125" s="322"/>
      <c r="E125" s="322"/>
    </row>
  </sheetData>
  <mergeCells count="16">
    <mergeCell ref="C115:D115"/>
    <mergeCell ref="C116:C119"/>
    <mergeCell ref="D116:D119"/>
    <mergeCell ref="A1:J1"/>
    <mergeCell ref="A2:C2"/>
    <mergeCell ref="A3:A6"/>
    <mergeCell ref="B3:B6"/>
    <mergeCell ref="C3:C6"/>
    <mergeCell ref="D3:J3"/>
    <mergeCell ref="D4:F4"/>
    <mergeCell ref="G4:J4"/>
    <mergeCell ref="D5:D6"/>
    <mergeCell ref="E5:F5"/>
    <mergeCell ref="G5:G6"/>
    <mergeCell ref="H5:J5"/>
    <mergeCell ref="H6:I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P48"/>
  <sheetViews>
    <sheetView workbookViewId="0">
      <selection activeCell="B2" sqref="B1:B1048576"/>
    </sheetView>
  </sheetViews>
  <sheetFormatPr defaultRowHeight="12.75" x14ac:dyDescent="0.2"/>
  <cols>
    <col min="1" max="1" width="5.28515625" style="152" bestFit="1" customWidth="1"/>
    <col min="2" max="2" width="11.5703125" style="152" hidden="1" customWidth="1"/>
    <col min="3" max="3" width="35.28515625" style="152" customWidth="1"/>
    <col min="4" max="4" width="10.42578125" style="331" bestFit="1" customWidth="1"/>
    <col min="5" max="5" width="14.5703125" style="310" customWidth="1"/>
    <col min="6" max="6" width="13.28515625" style="310" customWidth="1"/>
    <col min="7" max="7" width="14.140625" style="310" customWidth="1"/>
    <col min="8" max="8" width="13.28515625" style="310" customWidth="1"/>
    <col min="9" max="9" width="14.5703125" style="310" customWidth="1"/>
    <col min="10" max="10" width="16.140625" style="310" customWidth="1"/>
    <col min="11" max="12" width="13.7109375" style="310" customWidth="1"/>
    <col min="13" max="13" width="13.5703125" style="310" customWidth="1"/>
    <col min="14" max="14" width="14.42578125" style="310" customWidth="1"/>
    <col min="15" max="15" width="18.5703125" style="310" customWidth="1"/>
    <col min="16" max="16" width="13.140625" style="152" customWidth="1"/>
    <col min="17" max="16384" width="9.140625" style="152"/>
  </cols>
  <sheetData>
    <row r="1" spans="1:16" x14ac:dyDescent="0.2">
      <c r="A1" s="512" t="s">
        <v>685</v>
      </c>
      <c r="B1" s="512"/>
      <c r="C1" s="512"/>
      <c r="D1" s="512"/>
      <c r="E1" s="512"/>
      <c r="F1" s="512"/>
      <c r="G1" s="512"/>
      <c r="H1" s="512"/>
      <c r="I1" s="512"/>
      <c r="J1" s="512"/>
      <c r="K1" s="512"/>
      <c r="L1" s="512"/>
      <c r="M1" s="512"/>
      <c r="N1" s="512"/>
      <c r="O1" s="512"/>
    </row>
    <row r="2" spans="1:16" s="246" customFormat="1" ht="60.75" customHeight="1" x14ac:dyDescent="0.25">
      <c r="A2" s="328" t="s">
        <v>135</v>
      </c>
      <c r="B2" s="328" t="s">
        <v>593</v>
      </c>
      <c r="C2" s="328" t="s">
        <v>594</v>
      </c>
      <c r="D2" s="329" t="s">
        <v>595</v>
      </c>
      <c r="E2" s="330" t="s">
        <v>596</v>
      </c>
      <c r="F2" s="330" t="s">
        <v>597</v>
      </c>
      <c r="G2" s="330" t="s">
        <v>598</v>
      </c>
      <c r="H2" s="330" t="s">
        <v>336</v>
      </c>
      <c r="I2" s="330" t="s">
        <v>599</v>
      </c>
      <c r="J2" s="330" t="s">
        <v>218</v>
      </c>
      <c r="K2" s="330" t="s">
        <v>49</v>
      </c>
      <c r="L2" s="330" t="s">
        <v>600</v>
      </c>
      <c r="M2" s="330" t="s">
        <v>601</v>
      </c>
      <c r="N2" s="330" t="s">
        <v>602</v>
      </c>
      <c r="O2" s="330" t="s">
        <v>603</v>
      </c>
      <c r="P2" s="253" t="s">
        <v>126</v>
      </c>
    </row>
    <row r="3" spans="1:16" ht="38.25" x14ac:dyDescent="0.2">
      <c r="A3" s="192">
        <v>2</v>
      </c>
      <c r="B3" s="311" t="s">
        <v>604</v>
      </c>
      <c r="C3" s="333" t="s">
        <v>605</v>
      </c>
      <c r="D3" s="311">
        <v>2.1700000000000001E-3</v>
      </c>
      <c r="E3" s="191">
        <v>478</v>
      </c>
      <c r="F3" s="322">
        <v>1810</v>
      </c>
      <c r="G3" s="322">
        <v>252</v>
      </c>
      <c r="H3" s="322">
        <v>240</v>
      </c>
      <c r="I3" s="322">
        <v>439</v>
      </c>
      <c r="J3" s="322">
        <v>522</v>
      </c>
      <c r="K3" s="322">
        <v>564</v>
      </c>
      <c r="L3" s="322">
        <v>0</v>
      </c>
      <c r="M3" s="322">
        <v>446</v>
      </c>
      <c r="N3" s="322">
        <v>197</v>
      </c>
      <c r="O3" s="332">
        <v>584</v>
      </c>
      <c r="P3" s="322">
        <v>5532</v>
      </c>
    </row>
    <row r="4" spans="1:16" ht="76.5" x14ac:dyDescent="0.2">
      <c r="A4" s="192">
        <v>4</v>
      </c>
      <c r="B4" s="311" t="s">
        <v>604</v>
      </c>
      <c r="C4" s="324" t="s">
        <v>606</v>
      </c>
      <c r="D4" s="186">
        <v>2.5899999999999999E-3</v>
      </c>
      <c r="E4" s="191">
        <v>571</v>
      </c>
      <c r="F4" s="322">
        <v>2161</v>
      </c>
      <c r="G4" s="322">
        <v>301</v>
      </c>
      <c r="H4" s="322">
        <v>287</v>
      </c>
      <c r="I4" s="322">
        <v>524</v>
      </c>
      <c r="J4" s="322">
        <v>624</v>
      </c>
      <c r="K4" s="322">
        <v>673</v>
      </c>
      <c r="L4" s="322">
        <v>631</v>
      </c>
      <c r="M4" s="322">
        <v>532</v>
      </c>
      <c r="N4" s="322">
        <v>234</v>
      </c>
      <c r="O4" s="332">
        <v>697</v>
      </c>
      <c r="P4" s="322">
        <v>7235</v>
      </c>
    </row>
    <row r="5" spans="1:16" ht="76.5" x14ac:dyDescent="0.2">
      <c r="A5" s="192">
        <v>7</v>
      </c>
      <c r="B5" s="311" t="s">
        <v>604</v>
      </c>
      <c r="C5" s="324" t="s">
        <v>607</v>
      </c>
      <c r="D5" s="186">
        <v>2.9E-4</v>
      </c>
      <c r="E5" s="191">
        <v>64</v>
      </c>
      <c r="F5" s="322">
        <v>242</v>
      </c>
      <c r="G5" s="322">
        <v>34</v>
      </c>
      <c r="H5" s="322">
        <v>33</v>
      </c>
      <c r="I5" s="322">
        <v>59</v>
      </c>
      <c r="J5" s="322">
        <v>70</v>
      </c>
      <c r="K5" s="322">
        <v>76</v>
      </c>
      <c r="L5" s="322">
        <v>71</v>
      </c>
      <c r="M5" s="322">
        <v>60</v>
      </c>
      <c r="N5" s="322">
        <v>27</v>
      </c>
      <c r="O5" s="332">
        <v>78</v>
      </c>
      <c r="P5" s="322">
        <v>814</v>
      </c>
    </row>
    <row r="6" spans="1:16" x14ac:dyDescent="0.2">
      <c r="A6" s="192">
        <v>9</v>
      </c>
      <c r="B6" s="186" t="s">
        <v>608</v>
      </c>
      <c r="C6" s="324" t="s">
        <v>609</v>
      </c>
      <c r="D6" s="186">
        <v>9.1900000000000003E-3</v>
      </c>
      <c r="E6" s="191">
        <v>2024</v>
      </c>
      <c r="F6" s="322">
        <v>0</v>
      </c>
      <c r="G6" s="322">
        <v>0</v>
      </c>
      <c r="H6" s="322">
        <v>548</v>
      </c>
      <c r="I6" s="322">
        <v>0</v>
      </c>
      <c r="J6" s="322">
        <v>2211</v>
      </c>
      <c r="K6" s="322">
        <v>2386</v>
      </c>
      <c r="L6" s="322">
        <v>0</v>
      </c>
      <c r="M6" s="322">
        <v>0</v>
      </c>
      <c r="N6" s="322">
        <v>0</v>
      </c>
      <c r="O6" s="332">
        <v>628</v>
      </c>
      <c r="P6" s="322">
        <v>7797</v>
      </c>
    </row>
    <row r="7" spans="1:16" ht="25.5" x14ac:dyDescent="0.2">
      <c r="A7" s="192">
        <v>11</v>
      </c>
      <c r="B7" s="311" t="s">
        <v>604</v>
      </c>
      <c r="C7" s="324" t="s">
        <v>610</v>
      </c>
      <c r="D7" s="186">
        <v>2.9E-4</v>
      </c>
      <c r="E7" s="191">
        <v>64</v>
      </c>
      <c r="F7" s="322">
        <v>242</v>
      </c>
      <c r="G7" s="322">
        <v>34</v>
      </c>
      <c r="H7" s="322">
        <v>33</v>
      </c>
      <c r="I7" s="322">
        <v>59</v>
      </c>
      <c r="J7" s="322">
        <v>70</v>
      </c>
      <c r="K7" s="322">
        <v>76</v>
      </c>
      <c r="L7" s="322">
        <v>71</v>
      </c>
      <c r="M7" s="322">
        <v>60</v>
      </c>
      <c r="N7" s="322">
        <v>27</v>
      </c>
      <c r="O7" s="332">
        <v>78</v>
      </c>
      <c r="P7" s="322">
        <v>814</v>
      </c>
    </row>
    <row r="8" spans="1:16" ht="38.25" x14ac:dyDescent="0.2">
      <c r="A8" s="192">
        <v>14</v>
      </c>
      <c r="B8" s="311" t="s">
        <v>604</v>
      </c>
      <c r="C8" s="324" t="s">
        <v>611</v>
      </c>
      <c r="D8" s="186">
        <v>3.5500000000000002E-3</v>
      </c>
      <c r="E8" s="191">
        <v>782</v>
      </c>
      <c r="F8" s="322">
        <v>2961</v>
      </c>
      <c r="G8" s="322">
        <v>412</v>
      </c>
      <c r="H8" s="322">
        <v>393</v>
      </c>
      <c r="I8" s="322">
        <v>718</v>
      </c>
      <c r="J8" s="322">
        <v>854</v>
      </c>
      <c r="K8" s="322">
        <v>922</v>
      </c>
      <c r="L8" s="322">
        <v>865</v>
      </c>
      <c r="M8" s="322">
        <v>729</v>
      </c>
      <c r="N8" s="322">
        <v>321</v>
      </c>
      <c r="O8" s="332">
        <v>955</v>
      </c>
      <c r="P8" s="322">
        <v>9912</v>
      </c>
    </row>
    <row r="9" spans="1:16" ht="25.5" x14ac:dyDescent="0.2">
      <c r="A9" s="192">
        <v>17</v>
      </c>
      <c r="B9" s="186" t="s">
        <v>612</v>
      </c>
      <c r="C9" s="324" t="s">
        <v>613</v>
      </c>
      <c r="D9" s="186">
        <v>1.2099999999999999E-3</v>
      </c>
      <c r="E9" s="191">
        <v>127</v>
      </c>
      <c r="F9" s="322">
        <v>57</v>
      </c>
      <c r="G9" s="322">
        <v>0</v>
      </c>
      <c r="H9" s="322">
        <v>68</v>
      </c>
      <c r="I9" s="322">
        <v>81</v>
      </c>
      <c r="J9" s="322">
        <v>68</v>
      </c>
      <c r="K9" s="322">
        <v>121</v>
      </c>
      <c r="L9" s="322">
        <v>0</v>
      </c>
      <c r="M9" s="322">
        <v>0</v>
      </c>
      <c r="N9" s="322">
        <v>0</v>
      </c>
      <c r="O9" s="332">
        <v>109</v>
      </c>
      <c r="P9" s="322">
        <v>631</v>
      </c>
    </row>
    <row r="10" spans="1:16" ht="25.5" x14ac:dyDescent="0.2">
      <c r="A10" s="192">
        <v>20</v>
      </c>
      <c r="B10" s="186" t="s">
        <v>612</v>
      </c>
      <c r="C10" s="324" t="s">
        <v>614</v>
      </c>
      <c r="D10" s="186">
        <v>2.81E-3</v>
      </c>
      <c r="E10" s="191">
        <v>334</v>
      </c>
      <c r="F10" s="322">
        <v>164</v>
      </c>
      <c r="G10" s="322">
        <v>223</v>
      </c>
      <c r="H10" s="322">
        <v>224</v>
      </c>
      <c r="I10" s="322">
        <v>223</v>
      </c>
      <c r="J10" s="322">
        <v>341</v>
      </c>
      <c r="K10" s="322">
        <v>284</v>
      </c>
      <c r="L10" s="322">
        <v>208</v>
      </c>
      <c r="M10" s="322">
        <v>0</v>
      </c>
      <c r="N10" s="322">
        <v>215</v>
      </c>
      <c r="O10" s="332">
        <v>252</v>
      </c>
      <c r="P10" s="322">
        <v>2468</v>
      </c>
    </row>
    <row r="11" spans="1:16" ht="25.5" x14ac:dyDescent="0.2">
      <c r="A11" s="192">
        <v>23</v>
      </c>
      <c r="B11" s="186" t="s">
        <v>612</v>
      </c>
      <c r="C11" s="324" t="s">
        <v>615</v>
      </c>
      <c r="D11" s="186">
        <v>4.8399999999999997E-3</v>
      </c>
      <c r="E11" s="191">
        <v>568</v>
      </c>
      <c r="F11" s="322">
        <v>286</v>
      </c>
      <c r="G11" s="322">
        <v>357</v>
      </c>
      <c r="H11" s="322">
        <v>357</v>
      </c>
      <c r="I11" s="322">
        <v>589</v>
      </c>
      <c r="J11" s="322">
        <v>607</v>
      </c>
      <c r="K11" s="322">
        <v>497</v>
      </c>
      <c r="L11" s="322">
        <v>378</v>
      </c>
      <c r="M11" s="322">
        <v>407</v>
      </c>
      <c r="N11" s="322">
        <v>346</v>
      </c>
      <c r="O11" s="332">
        <v>468</v>
      </c>
      <c r="P11" s="322">
        <v>4860</v>
      </c>
    </row>
    <row r="12" spans="1:16" ht="38.25" x14ac:dyDescent="0.2">
      <c r="A12" s="192">
        <v>26</v>
      </c>
      <c r="B12" s="186" t="s">
        <v>612</v>
      </c>
      <c r="C12" s="324" t="s">
        <v>616</v>
      </c>
      <c r="D12" s="186">
        <v>5.4000000000000001E-4</v>
      </c>
      <c r="E12" s="191">
        <v>120</v>
      </c>
      <c r="F12" s="322">
        <v>30</v>
      </c>
      <c r="G12" s="322">
        <v>38</v>
      </c>
      <c r="H12" s="322">
        <v>34</v>
      </c>
      <c r="I12" s="322">
        <v>17</v>
      </c>
      <c r="J12" s="322">
        <v>59</v>
      </c>
      <c r="K12" s="322">
        <v>54</v>
      </c>
      <c r="L12" s="322">
        <v>34</v>
      </c>
      <c r="M12" s="322">
        <v>39</v>
      </c>
      <c r="N12" s="322">
        <v>39</v>
      </c>
      <c r="O12" s="332">
        <v>24</v>
      </c>
      <c r="P12" s="322">
        <v>488</v>
      </c>
    </row>
    <row r="13" spans="1:16" ht="38.25" x14ac:dyDescent="0.2">
      <c r="A13" s="192">
        <v>28</v>
      </c>
      <c r="B13" s="186" t="s">
        <v>612</v>
      </c>
      <c r="C13" s="324" t="s">
        <v>617</v>
      </c>
      <c r="D13" s="186">
        <v>6.9999999999999999E-4</v>
      </c>
      <c r="E13" s="191">
        <v>78</v>
      </c>
      <c r="F13" s="322">
        <v>34</v>
      </c>
      <c r="G13" s="322">
        <v>46</v>
      </c>
      <c r="H13" s="322">
        <v>58</v>
      </c>
      <c r="I13" s="322">
        <v>21</v>
      </c>
      <c r="J13" s="322">
        <v>85</v>
      </c>
      <c r="K13" s="322">
        <v>70</v>
      </c>
      <c r="L13" s="322">
        <v>0</v>
      </c>
      <c r="M13" s="322">
        <v>56</v>
      </c>
      <c r="N13" s="322">
        <v>51</v>
      </c>
      <c r="O13" s="332">
        <v>31</v>
      </c>
      <c r="P13" s="322">
        <v>530</v>
      </c>
    </row>
    <row r="14" spans="1:16" x14ac:dyDescent="0.2">
      <c r="A14" s="192">
        <v>30</v>
      </c>
      <c r="B14" s="186" t="s">
        <v>612</v>
      </c>
      <c r="C14" s="324" t="s">
        <v>618</v>
      </c>
      <c r="D14" s="186">
        <v>1.1100000000000001E-3</v>
      </c>
      <c r="E14" s="191">
        <v>98</v>
      </c>
      <c r="F14" s="322">
        <v>59</v>
      </c>
      <c r="G14" s="322">
        <v>34</v>
      </c>
      <c r="H14" s="322">
        <v>61</v>
      </c>
      <c r="I14" s="322">
        <v>32</v>
      </c>
      <c r="J14" s="322">
        <v>127</v>
      </c>
      <c r="K14" s="322">
        <v>111</v>
      </c>
      <c r="L14" s="322">
        <v>0</v>
      </c>
      <c r="M14" s="322">
        <v>79</v>
      </c>
      <c r="N14" s="322">
        <v>80</v>
      </c>
      <c r="O14" s="332">
        <v>98</v>
      </c>
      <c r="P14" s="322">
        <v>779</v>
      </c>
    </row>
    <row r="15" spans="1:16" ht="25.5" x14ac:dyDescent="0.2">
      <c r="A15" s="192">
        <v>32</v>
      </c>
      <c r="B15" s="186" t="s">
        <v>612</v>
      </c>
      <c r="C15" s="324" t="s">
        <v>619</v>
      </c>
      <c r="D15" s="186">
        <v>1.2E-4</v>
      </c>
      <c r="E15" s="191">
        <v>27</v>
      </c>
      <c r="F15" s="322">
        <v>6</v>
      </c>
      <c r="G15" s="322">
        <v>5</v>
      </c>
      <c r="H15" s="322">
        <v>9</v>
      </c>
      <c r="I15" s="322">
        <v>4</v>
      </c>
      <c r="J15" s="322">
        <v>15</v>
      </c>
      <c r="K15" s="322">
        <v>12</v>
      </c>
      <c r="L15" s="322">
        <v>0</v>
      </c>
      <c r="M15" s="322">
        <v>10</v>
      </c>
      <c r="N15" s="322"/>
      <c r="O15" s="332">
        <v>11</v>
      </c>
      <c r="P15" s="322">
        <v>99</v>
      </c>
    </row>
    <row r="16" spans="1:16" ht="25.5" x14ac:dyDescent="0.2">
      <c r="A16" s="192">
        <v>35</v>
      </c>
      <c r="B16" s="186" t="s">
        <v>612</v>
      </c>
      <c r="C16" s="324" t="s">
        <v>620</v>
      </c>
      <c r="D16" s="186">
        <v>1.15E-3</v>
      </c>
      <c r="E16" s="191">
        <v>115</v>
      </c>
      <c r="F16" s="322">
        <v>61</v>
      </c>
      <c r="G16" s="322">
        <v>9</v>
      </c>
      <c r="H16" s="322">
        <v>85</v>
      </c>
      <c r="I16" s="322">
        <v>34</v>
      </c>
      <c r="J16" s="322">
        <v>164</v>
      </c>
      <c r="K16" s="322">
        <v>116</v>
      </c>
      <c r="L16" s="322">
        <v>0</v>
      </c>
      <c r="M16" s="322">
        <v>93</v>
      </c>
      <c r="N16" s="322">
        <v>81</v>
      </c>
      <c r="O16" s="332">
        <v>104</v>
      </c>
      <c r="P16" s="322">
        <v>862</v>
      </c>
    </row>
    <row r="17" spans="1:16" ht="25.5" x14ac:dyDescent="0.2">
      <c r="A17" s="192">
        <v>37</v>
      </c>
      <c r="B17" s="311" t="s">
        <v>604</v>
      </c>
      <c r="C17" s="324" t="s">
        <v>621</v>
      </c>
      <c r="D17" s="186">
        <v>3.8000000000000002E-4</v>
      </c>
      <c r="E17" s="191">
        <v>84</v>
      </c>
      <c r="F17" s="322">
        <v>317</v>
      </c>
      <c r="G17" s="322">
        <v>45</v>
      </c>
      <c r="H17" s="322">
        <v>42</v>
      </c>
      <c r="I17" s="322">
        <v>77</v>
      </c>
      <c r="J17" s="322">
        <v>92</v>
      </c>
      <c r="K17" s="322">
        <v>99</v>
      </c>
      <c r="L17" s="322">
        <v>93</v>
      </c>
      <c r="M17" s="322">
        <v>78</v>
      </c>
      <c r="N17" s="322">
        <v>35</v>
      </c>
      <c r="O17" s="332">
        <v>103</v>
      </c>
      <c r="P17" s="322">
        <v>1065</v>
      </c>
    </row>
    <row r="18" spans="1:16" ht="38.25" x14ac:dyDescent="0.2">
      <c r="A18" s="192">
        <v>40</v>
      </c>
      <c r="B18" s="311" t="s">
        <v>604</v>
      </c>
      <c r="C18" s="324" t="s">
        <v>622</v>
      </c>
      <c r="D18" s="186">
        <v>3.2739999999999998E-2</v>
      </c>
      <c r="E18" s="191">
        <v>7211</v>
      </c>
      <c r="F18" s="322">
        <v>27305</v>
      </c>
      <c r="G18" s="322">
        <v>3799</v>
      </c>
      <c r="H18" s="322">
        <v>3617</v>
      </c>
      <c r="I18" s="322">
        <v>6617</v>
      </c>
      <c r="J18" s="322">
        <v>7876</v>
      </c>
      <c r="K18" s="322">
        <v>8498</v>
      </c>
      <c r="L18" s="322">
        <v>7977</v>
      </c>
      <c r="M18" s="322">
        <v>6715</v>
      </c>
      <c r="N18" s="322">
        <v>2958</v>
      </c>
      <c r="O18" s="332">
        <v>8802</v>
      </c>
      <c r="P18" s="322">
        <v>91375</v>
      </c>
    </row>
    <row r="19" spans="1:16" ht="63.75" x14ac:dyDescent="0.2">
      <c r="A19" s="192">
        <v>44</v>
      </c>
      <c r="B19" s="311" t="s">
        <v>604</v>
      </c>
      <c r="C19" s="324" t="s">
        <v>623</v>
      </c>
      <c r="D19" s="186">
        <v>3.3329999999999999E-2</v>
      </c>
      <c r="E19" s="191">
        <v>7341</v>
      </c>
      <c r="F19" s="322">
        <v>27797</v>
      </c>
      <c r="G19" s="322">
        <v>3868</v>
      </c>
      <c r="H19" s="322">
        <v>3682</v>
      </c>
      <c r="I19" s="322">
        <v>6737</v>
      </c>
      <c r="J19" s="322">
        <v>8018</v>
      </c>
      <c r="K19" s="322">
        <v>8651</v>
      </c>
      <c r="L19" s="322">
        <v>8120</v>
      </c>
      <c r="M19" s="322">
        <v>6836</v>
      </c>
      <c r="N19" s="322">
        <v>3011</v>
      </c>
      <c r="O19" s="332">
        <v>8961</v>
      </c>
      <c r="P19" s="322">
        <v>93022</v>
      </c>
    </row>
    <row r="20" spans="1:16" ht="89.25" x14ac:dyDescent="0.2">
      <c r="A20" s="192">
        <v>54</v>
      </c>
      <c r="B20" s="311" t="s">
        <v>604</v>
      </c>
      <c r="C20" s="324" t="s">
        <v>624</v>
      </c>
      <c r="D20" s="186">
        <v>1.2409999999999999E-2</v>
      </c>
      <c r="E20" s="191">
        <v>2733</v>
      </c>
      <c r="F20" s="322">
        <v>10350</v>
      </c>
      <c r="G20" s="322">
        <v>1440</v>
      </c>
      <c r="H20" s="322">
        <v>1371</v>
      </c>
      <c r="I20" s="322">
        <v>2509</v>
      </c>
      <c r="J20" s="322">
        <v>2986</v>
      </c>
      <c r="K20" s="322">
        <v>3222</v>
      </c>
      <c r="L20" s="322">
        <v>3024</v>
      </c>
      <c r="M20" s="322">
        <v>2546</v>
      </c>
      <c r="N20" s="322">
        <v>1122</v>
      </c>
      <c r="O20" s="332">
        <v>3337</v>
      </c>
      <c r="P20" s="322">
        <v>34640</v>
      </c>
    </row>
    <row r="21" spans="1:16" ht="25.5" x14ac:dyDescent="0.2">
      <c r="A21" s="192">
        <v>56</v>
      </c>
      <c r="B21" s="311" t="s">
        <v>604</v>
      </c>
      <c r="C21" s="324" t="s">
        <v>625</v>
      </c>
      <c r="D21" s="186">
        <v>2.9999999999999997E-4</v>
      </c>
      <c r="E21" s="191">
        <v>67</v>
      </c>
      <c r="F21" s="322">
        <v>251</v>
      </c>
      <c r="G21" s="322">
        <v>35</v>
      </c>
      <c r="H21" s="322">
        <v>34</v>
      </c>
      <c r="I21" s="322">
        <v>61</v>
      </c>
      <c r="J21" s="322">
        <v>73</v>
      </c>
      <c r="K21" s="322">
        <v>78</v>
      </c>
      <c r="L21" s="322">
        <v>74</v>
      </c>
      <c r="M21" s="322">
        <v>62</v>
      </c>
      <c r="N21" s="322">
        <v>28</v>
      </c>
      <c r="O21" s="332">
        <v>81</v>
      </c>
      <c r="P21" s="322">
        <v>844</v>
      </c>
    </row>
    <row r="22" spans="1:16" ht="25.5" x14ac:dyDescent="0.2">
      <c r="A22" s="192">
        <v>59</v>
      </c>
      <c r="B22" s="311" t="s">
        <v>604</v>
      </c>
      <c r="C22" s="324" t="s">
        <v>626</v>
      </c>
      <c r="D22" s="186">
        <v>9.1E-4</v>
      </c>
      <c r="E22" s="191">
        <v>201</v>
      </c>
      <c r="F22" s="322">
        <v>759</v>
      </c>
      <c r="G22" s="322">
        <v>106</v>
      </c>
      <c r="H22" s="322">
        <v>101</v>
      </c>
      <c r="I22" s="322">
        <v>184</v>
      </c>
      <c r="J22" s="322">
        <v>219</v>
      </c>
      <c r="K22" s="322">
        <v>237</v>
      </c>
      <c r="L22" s="322">
        <v>222</v>
      </c>
      <c r="M22" s="322">
        <v>187</v>
      </c>
      <c r="N22" s="322">
        <v>83</v>
      </c>
      <c r="O22" s="332">
        <v>245</v>
      </c>
      <c r="P22" s="322">
        <v>2544</v>
      </c>
    </row>
    <row r="23" spans="1:16" x14ac:dyDescent="0.2">
      <c r="A23" s="192">
        <v>62</v>
      </c>
      <c r="B23" s="311" t="s">
        <v>604</v>
      </c>
      <c r="C23" s="324" t="s">
        <v>627</v>
      </c>
      <c r="D23" s="186">
        <v>8.3199999999999993E-3</v>
      </c>
      <c r="E23" s="191">
        <v>1833</v>
      </c>
      <c r="F23" s="322">
        <v>6939</v>
      </c>
      <c r="G23" s="322">
        <v>966</v>
      </c>
      <c r="H23" s="322">
        <v>919</v>
      </c>
      <c r="I23" s="322">
        <v>1682</v>
      </c>
      <c r="J23" s="322">
        <v>2002</v>
      </c>
      <c r="K23" s="322">
        <v>2160</v>
      </c>
      <c r="L23" s="322">
        <v>2027</v>
      </c>
      <c r="M23" s="322">
        <v>1707</v>
      </c>
      <c r="N23" s="322">
        <v>0</v>
      </c>
      <c r="O23" s="332">
        <v>2237</v>
      </c>
      <c r="P23" s="322">
        <v>22472</v>
      </c>
    </row>
    <row r="24" spans="1:16" ht="25.5" x14ac:dyDescent="0.2">
      <c r="A24" s="192">
        <v>66</v>
      </c>
      <c r="B24" s="311" t="s">
        <v>604</v>
      </c>
      <c r="C24" s="324" t="s">
        <v>628</v>
      </c>
      <c r="D24" s="186">
        <v>2.8490000000000001E-2</v>
      </c>
      <c r="E24" s="191">
        <v>6275</v>
      </c>
      <c r="F24" s="322">
        <v>23761</v>
      </c>
      <c r="G24" s="322">
        <v>3306</v>
      </c>
      <c r="H24" s="322">
        <v>3147</v>
      </c>
      <c r="I24" s="322">
        <v>5758</v>
      </c>
      <c r="J24" s="322">
        <v>6854</v>
      </c>
      <c r="K24" s="322">
        <v>7395</v>
      </c>
      <c r="L24" s="322">
        <v>6941</v>
      </c>
      <c r="M24" s="322">
        <v>5843</v>
      </c>
      <c r="N24" s="322">
        <v>2574</v>
      </c>
      <c r="O24" s="332">
        <v>7660</v>
      </c>
      <c r="P24" s="322">
        <v>79514</v>
      </c>
    </row>
    <row r="25" spans="1:16" x14ac:dyDescent="0.2">
      <c r="A25" s="192">
        <v>78</v>
      </c>
      <c r="B25" s="186" t="s">
        <v>629</v>
      </c>
      <c r="C25" s="316" t="s">
        <v>396</v>
      </c>
      <c r="D25" s="122">
        <v>1.3140000000000001E-2</v>
      </c>
      <c r="E25" s="191">
        <v>2894</v>
      </c>
      <c r="F25" s="322">
        <v>10959</v>
      </c>
      <c r="G25" s="322">
        <v>1065</v>
      </c>
      <c r="H25" s="322">
        <v>1452</v>
      </c>
      <c r="I25" s="322">
        <v>2656</v>
      </c>
      <c r="J25" s="322">
        <v>3161</v>
      </c>
      <c r="K25" s="322">
        <v>3411</v>
      </c>
      <c r="L25" s="322">
        <v>3202</v>
      </c>
      <c r="M25" s="322">
        <v>309</v>
      </c>
      <c r="N25" s="322">
        <v>1188</v>
      </c>
      <c r="O25" s="332">
        <v>3533</v>
      </c>
      <c r="P25" s="322">
        <v>33830</v>
      </c>
    </row>
    <row r="26" spans="1:16" ht="25.5" x14ac:dyDescent="0.2">
      <c r="A26" s="192">
        <v>81</v>
      </c>
      <c r="B26" s="186" t="s">
        <v>630</v>
      </c>
      <c r="C26" s="324" t="s">
        <v>631</v>
      </c>
      <c r="D26" s="186">
        <v>1.73E-3</v>
      </c>
      <c r="E26" s="191"/>
      <c r="F26" s="322">
        <v>1443</v>
      </c>
      <c r="G26" s="322">
        <v>201</v>
      </c>
      <c r="H26" s="322">
        <v>192</v>
      </c>
      <c r="I26" s="322">
        <v>350</v>
      </c>
      <c r="J26" s="322">
        <v>417</v>
      </c>
      <c r="K26" s="322">
        <v>0</v>
      </c>
      <c r="L26" s="322">
        <v>0</v>
      </c>
      <c r="M26" s="322">
        <v>0</v>
      </c>
      <c r="N26" s="322">
        <v>0</v>
      </c>
      <c r="O26" s="332">
        <v>0</v>
      </c>
      <c r="P26" s="322">
        <v>2603</v>
      </c>
    </row>
    <row r="27" spans="1:16" ht="25.5" x14ac:dyDescent="0.2">
      <c r="A27" s="192">
        <v>89</v>
      </c>
      <c r="B27" s="186" t="s">
        <v>630</v>
      </c>
      <c r="C27" s="316" t="s">
        <v>632</v>
      </c>
      <c r="D27" s="122">
        <v>4.1000000000000003E-3</v>
      </c>
      <c r="E27" s="191"/>
      <c r="F27" s="322">
        <v>3420</v>
      </c>
      <c r="G27" s="322">
        <v>476</v>
      </c>
      <c r="H27" s="322">
        <v>453</v>
      </c>
      <c r="I27" s="322">
        <v>829</v>
      </c>
      <c r="J27" s="322">
        <v>987</v>
      </c>
      <c r="K27" s="322">
        <v>0</v>
      </c>
      <c r="L27" s="322">
        <v>0</v>
      </c>
      <c r="M27" s="322">
        <v>0</v>
      </c>
      <c r="N27" s="322">
        <v>0</v>
      </c>
      <c r="O27" s="332">
        <v>0</v>
      </c>
      <c r="P27" s="322">
        <v>6165</v>
      </c>
    </row>
    <row r="28" spans="1:16" x14ac:dyDescent="0.2">
      <c r="A28" s="192">
        <v>106</v>
      </c>
      <c r="B28" s="311" t="s">
        <v>604</v>
      </c>
      <c r="C28" s="324" t="s">
        <v>633</v>
      </c>
      <c r="D28" s="186">
        <v>1.6459999999999999E-2</v>
      </c>
      <c r="E28" s="191">
        <v>3625</v>
      </c>
      <c r="F28" s="322">
        <v>13728</v>
      </c>
      <c r="G28" s="322">
        <v>1910</v>
      </c>
      <c r="H28" s="322">
        <v>1819</v>
      </c>
      <c r="I28" s="322">
        <v>3327</v>
      </c>
      <c r="J28" s="322">
        <v>3960</v>
      </c>
      <c r="K28" s="322">
        <v>4273</v>
      </c>
      <c r="L28" s="322">
        <v>4010</v>
      </c>
      <c r="M28" s="322">
        <v>3376</v>
      </c>
      <c r="N28" s="322">
        <v>1487</v>
      </c>
      <c r="O28" s="332">
        <v>4426</v>
      </c>
      <c r="P28" s="322">
        <v>45941</v>
      </c>
    </row>
    <row r="29" spans="1:16" x14ac:dyDescent="0.2">
      <c r="A29" s="192">
        <v>109</v>
      </c>
      <c r="B29" s="311" t="s">
        <v>604</v>
      </c>
      <c r="C29" s="324" t="s">
        <v>634</v>
      </c>
      <c r="D29" s="186">
        <v>1.4400000000000001E-3</v>
      </c>
      <c r="E29" s="191">
        <v>318</v>
      </c>
      <c r="F29" s="322">
        <v>1201</v>
      </c>
      <c r="G29" s="322">
        <v>168</v>
      </c>
      <c r="H29" s="322">
        <v>160</v>
      </c>
      <c r="I29" s="322">
        <v>292</v>
      </c>
      <c r="J29" s="322">
        <v>347</v>
      </c>
      <c r="K29" s="322">
        <v>374</v>
      </c>
      <c r="L29" s="322">
        <v>351</v>
      </c>
      <c r="M29" s="322">
        <v>296</v>
      </c>
      <c r="N29" s="322">
        <v>131</v>
      </c>
      <c r="O29" s="332">
        <v>388</v>
      </c>
      <c r="P29" s="322">
        <v>4026</v>
      </c>
    </row>
    <row r="30" spans="1:16" x14ac:dyDescent="0.2">
      <c r="A30" s="192">
        <v>111</v>
      </c>
      <c r="B30" s="311" t="s">
        <v>604</v>
      </c>
      <c r="C30" s="324" t="s">
        <v>635</v>
      </c>
      <c r="D30" s="186">
        <v>1.25E-3</v>
      </c>
      <c r="E30" s="191">
        <v>276</v>
      </c>
      <c r="F30" s="322">
        <v>0</v>
      </c>
      <c r="G30" s="322">
        <v>0</v>
      </c>
      <c r="H30" s="322">
        <v>139</v>
      </c>
      <c r="I30" s="322">
        <v>253</v>
      </c>
      <c r="J30" s="322">
        <v>301</v>
      </c>
      <c r="K30" s="322">
        <v>325</v>
      </c>
      <c r="L30" s="322">
        <v>305</v>
      </c>
      <c r="M30" s="322">
        <v>257</v>
      </c>
      <c r="N30" s="322">
        <v>113</v>
      </c>
      <c r="O30" s="332">
        <v>337</v>
      </c>
      <c r="P30" s="322">
        <v>2306</v>
      </c>
    </row>
    <row r="31" spans="1:16" x14ac:dyDescent="0.2">
      <c r="A31" s="192">
        <v>113</v>
      </c>
      <c r="B31" s="311" t="s">
        <v>604</v>
      </c>
      <c r="C31" s="324" t="s">
        <v>636</v>
      </c>
      <c r="D31" s="186">
        <v>8.4999999999999995E-4</v>
      </c>
      <c r="E31" s="191">
        <v>188</v>
      </c>
      <c r="F31" s="322">
        <v>709</v>
      </c>
      <c r="G31" s="322">
        <v>99</v>
      </c>
      <c r="H31" s="322">
        <v>94</v>
      </c>
      <c r="I31" s="322">
        <v>172</v>
      </c>
      <c r="J31" s="322">
        <v>205</v>
      </c>
      <c r="K31" s="322">
        <v>221</v>
      </c>
      <c r="L31" s="322">
        <v>208</v>
      </c>
      <c r="M31" s="322">
        <v>175</v>
      </c>
      <c r="N31" s="322">
        <v>77</v>
      </c>
      <c r="O31" s="332">
        <v>229</v>
      </c>
      <c r="P31" s="322">
        <v>2377</v>
      </c>
    </row>
    <row r="32" spans="1:16" x14ac:dyDescent="0.2">
      <c r="A32" s="192">
        <v>114</v>
      </c>
      <c r="B32" s="186"/>
      <c r="C32" s="324" t="s">
        <v>637</v>
      </c>
      <c r="D32" s="334"/>
      <c r="E32" s="335">
        <v>38496</v>
      </c>
      <c r="F32" s="335">
        <v>137052</v>
      </c>
      <c r="G32" s="335">
        <v>19229</v>
      </c>
      <c r="H32" s="335">
        <v>19652</v>
      </c>
      <c r="I32" s="335">
        <v>34304</v>
      </c>
      <c r="J32" s="335">
        <v>43315</v>
      </c>
      <c r="K32" s="335">
        <v>44906</v>
      </c>
      <c r="L32" s="335">
        <v>38812</v>
      </c>
      <c r="M32" s="335">
        <v>30898</v>
      </c>
      <c r="N32" s="335">
        <v>14425</v>
      </c>
      <c r="O32" s="330">
        <v>44456</v>
      </c>
      <c r="P32" s="335">
        <v>465545</v>
      </c>
    </row>
    <row r="33" spans="1:16" x14ac:dyDescent="0.2">
      <c r="A33" s="336"/>
      <c r="B33" s="337"/>
      <c r="C33" s="338"/>
      <c r="D33" s="339"/>
      <c r="E33" s="340"/>
      <c r="P33" s="153"/>
    </row>
    <row r="34" spans="1:16" x14ac:dyDescent="0.2">
      <c r="A34" s="246"/>
      <c r="B34" s="246"/>
      <c r="C34" s="341" t="s">
        <v>485</v>
      </c>
      <c r="D34" s="192"/>
      <c r="E34" s="322"/>
      <c r="F34" s="322"/>
      <c r="G34" s="322"/>
      <c r="H34" s="322"/>
      <c r="I34" s="322"/>
      <c r="J34" s="322"/>
      <c r="K34" s="322"/>
      <c r="L34" s="322"/>
      <c r="M34" s="322"/>
      <c r="N34" s="322"/>
      <c r="O34" s="332"/>
      <c r="P34" s="153"/>
    </row>
    <row r="35" spans="1:16" x14ac:dyDescent="0.2">
      <c r="A35" s="246"/>
      <c r="B35" s="246"/>
      <c r="C35" s="341" t="s">
        <v>629</v>
      </c>
      <c r="D35" s="192"/>
      <c r="E35" s="322">
        <v>2894</v>
      </c>
      <c r="F35" s="322">
        <v>10959</v>
      </c>
      <c r="G35" s="322">
        <v>1065</v>
      </c>
      <c r="H35" s="322">
        <v>1452</v>
      </c>
      <c r="I35" s="322">
        <v>2656</v>
      </c>
      <c r="J35" s="322">
        <v>3161</v>
      </c>
      <c r="K35" s="322">
        <v>3411</v>
      </c>
      <c r="L35" s="322">
        <v>3202</v>
      </c>
      <c r="M35" s="322">
        <v>309</v>
      </c>
      <c r="N35" s="322">
        <v>1188</v>
      </c>
      <c r="O35" s="322">
        <v>3533</v>
      </c>
      <c r="P35" s="322">
        <v>33830</v>
      </c>
    </row>
    <row r="36" spans="1:16" x14ac:dyDescent="0.2">
      <c r="A36" s="246"/>
      <c r="B36" s="246"/>
      <c r="C36" s="341" t="s">
        <v>630</v>
      </c>
      <c r="D36" s="192"/>
      <c r="E36" s="322">
        <v>0</v>
      </c>
      <c r="F36" s="322">
        <v>4863</v>
      </c>
      <c r="G36" s="322">
        <v>677</v>
      </c>
      <c r="H36" s="322">
        <v>645</v>
      </c>
      <c r="I36" s="322">
        <v>1179</v>
      </c>
      <c r="J36" s="322">
        <v>1404</v>
      </c>
      <c r="K36" s="322">
        <v>0</v>
      </c>
      <c r="L36" s="322">
        <v>0</v>
      </c>
      <c r="M36" s="322">
        <v>0</v>
      </c>
      <c r="N36" s="322">
        <v>0</v>
      </c>
      <c r="O36" s="322">
        <v>0</v>
      </c>
      <c r="P36" s="322">
        <v>8768</v>
      </c>
    </row>
    <row r="37" spans="1:16" ht="25.5" x14ac:dyDescent="0.2">
      <c r="A37" s="246"/>
      <c r="B37" s="246"/>
      <c r="C37" s="341" t="s">
        <v>638</v>
      </c>
      <c r="D37" s="192"/>
      <c r="E37" s="322">
        <v>1467</v>
      </c>
      <c r="F37" s="322">
        <v>697</v>
      </c>
      <c r="G37" s="322">
        <v>712</v>
      </c>
      <c r="H37" s="322">
        <v>896</v>
      </c>
      <c r="I37" s="322">
        <v>1001</v>
      </c>
      <c r="J37" s="322">
        <v>1466</v>
      </c>
      <c r="K37" s="322">
        <v>1265</v>
      </c>
      <c r="L37" s="322">
        <v>620</v>
      </c>
      <c r="M37" s="322">
        <v>684</v>
      </c>
      <c r="N37" s="322">
        <v>812</v>
      </c>
      <c r="O37" s="322">
        <v>1097</v>
      </c>
      <c r="P37" s="322">
        <v>10717</v>
      </c>
    </row>
    <row r="38" spans="1:16" x14ac:dyDescent="0.2">
      <c r="A38" s="246"/>
      <c r="B38" s="246"/>
      <c r="C38" s="341" t="s">
        <v>639</v>
      </c>
      <c r="D38" s="192"/>
      <c r="E38" s="322"/>
      <c r="F38" s="322"/>
      <c r="G38" s="322"/>
      <c r="H38" s="322"/>
      <c r="I38" s="322"/>
      <c r="J38" s="322"/>
      <c r="K38" s="322"/>
      <c r="L38" s="322"/>
      <c r="M38" s="322"/>
      <c r="N38" s="322"/>
      <c r="O38" s="332"/>
      <c r="P38" s="322"/>
    </row>
    <row r="39" spans="1:16" ht="38.25" x14ac:dyDescent="0.2">
      <c r="A39" s="246"/>
      <c r="B39" s="246"/>
      <c r="C39" s="341" t="s">
        <v>640</v>
      </c>
      <c r="D39" s="192"/>
      <c r="E39" s="322"/>
      <c r="F39" s="322"/>
      <c r="G39" s="322"/>
      <c r="H39" s="322"/>
      <c r="I39" s="322"/>
      <c r="J39" s="322"/>
      <c r="K39" s="322"/>
      <c r="L39" s="322"/>
      <c r="M39" s="322"/>
      <c r="N39" s="322"/>
      <c r="O39" s="332"/>
      <c r="P39" s="322"/>
    </row>
    <row r="40" spans="1:16" ht="25.5" x14ac:dyDescent="0.2">
      <c r="A40" s="246"/>
      <c r="B40" s="246"/>
      <c r="C40" s="341" t="s">
        <v>641</v>
      </c>
      <c r="D40" s="192"/>
      <c r="E40" s="322">
        <v>2024</v>
      </c>
      <c r="F40" s="322">
        <v>0</v>
      </c>
      <c r="G40" s="322">
        <v>0</v>
      </c>
      <c r="H40" s="322">
        <v>548</v>
      </c>
      <c r="I40" s="322">
        <v>0</v>
      </c>
      <c r="J40" s="322">
        <v>2211</v>
      </c>
      <c r="K40" s="322">
        <v>2386</v>
      </c>
      <c r="L40" s="322">
        <v>0</v>
      </c>
      <c r="M40" s="322">
        <v>0</v>
      </c>
      <c r="N40" s="322">
        <v>0</v>
      </c>
      <c r="O40" s="322">
        <v>628</v>
      </c>
      <c r="P40" s="322">
        <v>7797</v>
      </c>
    </row>
    <row r="41" spans="1:16" x14ac:dyDescent="0.2">
      <c r="A41" s="246"/>
      <c r="B41" s="246"/>
      <c r="C41" s="341" t="s">
        <v>642</v>
      </c>
      <c r="D41" s="192"/>
      <c r="E41" s="322">
        <v>32111</v>
      </c>
      <c r="F41" s="322">
        <v>120533</v>
      </c>
      <c r="G41" s="322">
        <v>16775</v>
      </c>
      <c r="H41" s="322">
        <v>16111</v>
      </c>
      <c r="I41" s="322">
        <v>29468</v>
      </c>
      <c r="J41" s="322">
        <v>35073</v>
      </c>
      <c r="K41" s="322">
        <v>37844</v>
      </c>
      <c r="L41" s="322">
        <v>34990</v>
      </c>
      <c r="M41" s="322">
        <v>29905</v>
      </c>
      <c r="N41" s="322">
        <v>12425</v>
      </c>
      <c r="O41" s="322">
        <v>39198</v>
      </c>
      <c r="P41" s="322">
        <v>404433</v>
      </c>
    </row>
    <row r="42" spans="1:16" x14ac:dyDescent="0.2">
      <c r="A42" s="246"/>
      <c r="B42" s="246"/>
      <c r="C42" s="324" t="s">
        <v>126</v>
      </c>
      <c r="D42" s="192"/>
      <c r="E42" s="253">
        <v>38496</v>
      </c>
      <c r="F42" s="253">
        <v>137052</v>
      </c>
      <c r="G42" s="253">
        <v>19229</v>
      </c>
      <c r="H42" s="253">
        <v>19652</v>
      </c>
      <c r="I42" s="253">
        <v>34304</v>
      </c>
      <c r="J42" s="253">
        <v>43315</v>
      </c>
      <c r="K42" s="253">
        <v>44906</v>
      </c>
      <c r="L42" s="253">
        <v>38812</v>
      </c>
      <c r="M42" s="253">
        <v>30898</v>
      </c>
      <c r="N42" s="253">
        <v>14425</v>
      </c>
      <c r="O42" s="342">
        <v>44456</v>
      </c>
      <c r="P42" s="253">
        <v>465545</v>
      </c>
    </row>
    <row r="48" spans="1:16" x14ac:dyDescent="0.2">
      <c r="P48" s="310"/>
    </row>
  </sheetData>
  <mergeCells count="1">
    <mergeCell ref="A1:O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4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0" sqref="D10"/>
    </sheetView>
  </sheetViews>
  <sheetFormatPr defaultColWidth="9.140625" defaultRowHeight="12.75" x14ac:dyDescent="0.2"/>
  <cols>
    <col min="1" max="1" width="8.85546875" style="104" customWidth="1"/>
    <col min="2" max="2" width="23.140625" style="104" customWidth="1"/>
    <col min="3" max="3" width="80.85546875" style="104" customWidth="1"/>
    <col min="4" max="5" width="11.140625" style="104" customWidth="1"/>
    <col min="6" max="6" width="9.140625" style="104"/>
    <col min="7" max="16384" width="9.140625" style="106"/>
  </cols>
  <sheetData>
    <row r="1" spans="1:5" x14ac:dyDescent="0.2">
      <c r="A1" s="413" t="s">
        <v>657</v>
      </c>
      <c r="B1" s="413"/>
      <c r="C1" s="413"/>
      <c r="D1" s="413"/>
      <c r="E1" s="413"/>
    </row>
    <row r="2" spans="1:5" x14ac:dyDescent="0.2">
      <c r="A2" s="184"/>
      <c r="B2" s="184"/>
      <c r="C2" s="184"/>
      <c r="D2" s="184"/>
      <c r="E2" s="184"/>
    </row>
    <row r="3" spans="1:5" ht="90.75" customHeight="1" x14ac:dyDescent="0.2">
      <c r="A3" s="414" t="s">
        <v>135</v>
      </c>
      <c r="B3" s="416" t="s">
        <v>180</v>
      </c>
      <c r="C3" s="416" t="s">
        <v>539</v>
      </c>
      <c r="D3" s="418" t="s">
        <v>697</v>
      </c>
      <c r="E3" s="419"/>
    </row>
    <row r="4" spans="1:5" ht="38.25" x14ac:dyDescent="0.2">
      <c r="A4" s="415"/>
      <c r="B4" s="417"/>
      <c r="C4" s="417"/>
      <c r="D4" s="177" t="s">
        <v>553</v>
      </c>
      <c r="E4" s="177" t="s">
        <v>540</v>
      </c>
    </row>
    <row r="5" spans="1:5" x14ac:dyDescent="0.2">
      <c r="A5" s="185">
        <v>1</v>
      </c>
      <c r="B5" s="186">
        <v>2</v>
      </c>
      <c r="C5" s="186">
        <v>3</v>
      </c>
      <c r="D5" s="185">
        <v>4</v>
      </c>
      <c r="E5" s="185">
        <v>5</v>
      </c>
    </row>
    <row r="6" spans="1:5" ht="25.5" x14ac:dyDescent="0.2">
      <c r="A6" s="412"/>
      <c r="B6" s="187" t="s">
        <v>336</v>
      </c>
      <c r="C6" s="188" t="s">
        <v>541</v>
      </c>
      <c r="D6" s="189">
        <v>37</v>
      </c>
      <c r="E6" s="189">
        <f>ROUND(D6*10.4,0)</f>
        <v>385</v>
      </c>
    </row>
    <row r="7" spans="1:5" ht="25.5" x14ac:dyDescent="0.2">
      <c r="A7" s="412"/>
      <c r="B7" s="187" t="s">
        <v>336</v>
      </c>
      <c r="C7" s="190" t="s">
        <v>542</v>
      </c>
      <c r="D7" s="189">
        <v>14</v>
      </c>
      <c r="E7" s="189">
        <f t="shared" ref="E7:E11" si="0">ROUND(D7*10.4,0)</f>
        <v>146</v>
      </c>
    </row>
    <row r="8" spans="1:5" ht="25.5" x14ac:dyDescent="0.2">
      <c r="A8" s="412"/>
      <c r="B8" s="187" t="s">
        <v>336</v>
      </c>
      <c r="C8" s="190" t="s">
        <v>543</v>
      </c>
      <c r="D8" s="189">
        <v>7</v>
      </c>
      <c r="E8" s="189">
        <f t="shared" si="0"/>
        <v>73</v>
      </c>
    </row>
    <row r="9" spans="1:5" x14ac:dyDescent="0.2">
      <c r="A9" s="412"/>
      <c r="B9" s="187" t="s">
        <v>336</v>
      </c>
      <c r="C9" s="190" t="s">
        <v>544</v>
      </c>
      <c r="D9" s="189">
        <v>33</v>
      </c>
      <c r="E9" s="189">
        <f t="shared" si="0"/>
        <v>343</v>
      </c>
    </row>
    <row r="10" spans="1:5" x14ac:dyDescent="0.2">
      <c r="A10" s="412"/>
      <c r="B10" s="187" t="s">
        <v>336</v>
      </c>
      <c r="C10" s="190" t="s">
        <v>545</v>
      </c>
      <c r="D10" s="189">
        <v>40</v>
      </c>
      <c r="E10" s="189">
        <f t="shared" si="0"/>
        <v>416</v>
      </c>
    </row>
    <row r="11" spans="1:5" x14ac:dyDescent="0.2">
      <c r="A11" s="412"/>
      <c r="B11" s="187" t="s">
        <v>336</v>
      </c>
      <c r="C11" s="190" t="s">
        <v>546</v>
      </c>
      <c r="D11" s="189">
        <v>6</v>
      </c>
      <c r="E11" s="189">
        <f t="shared" si="0"/>
        <v>62</v>
      </c>
    </row>
    <row r="12" spans="1:5" x14ac:dyDescent="0.2">
      <c r="A12" s="406" t="s">
        <v>186</v>
      </c>
      <c r="B12" s="406"/>
      <c r="C12" s="406"/>
      <c r="D12" s="189">
        <f>SUM(D6:D11)</f>
        <v>137</v>
      </c>
      <c r="E12" s="191">
        <f>D12*10.4</f>
        <v>1424.8</v>
      </c>
    </row>
    <row r="13" spans="1:5" ht="38.25" x14ac:dyDescent="0.2">
      <c r="A13" s="411"/>
      <c r="B13" s="186" t="s">
        <v>547</v>
      </c>
      <c r="C13" s="188" t="s">
        <v>541</v>
      </c>
      <c r="D13" s="192">
        <v>40</v>
      </c>
      <c r="E13" s="192">
        <f>ROUND(D13*10.4,0)</f>
        <v>416</v>
      </c>
    </row>
    <row r="14" spans="1:5" ht="38.25" x14ac:dyDescent="0.2">
      <c r="A14" s="411"/>
      <c r="B14" s="186" t="s">
        <v>547</v>
      </c>
      <c r="C14" s="190" t="s">
        <v>542</v>
      </c>
      <c r="D14" s="193">
        <v>10</v>
      </c>
      <c r="E14" s="192">
        <f t="shared" ref="E14:E18" si="1">ROUND(D14*10.4,0)</f>
        <v>104</v>
      </c>
    </row>
    <row r="15" spans="1:5" ht="38.25" x14ac:dyDescent="0.2">
      <c r="A15" s="411"/>
      <c r="B15" s="186" t="s">
        <v>547</v>
      </c>
      <c r="C15" s="190" t="s">
        <v>543</v>
      </c>
      <c r="D15" s="193">
        <v>13</v>
      </c>
      <c r="E15" s="192">
        <f t="shared" si="1"/>
        <v>135</v>
      </c>
    </row>
    <row r="16" spans="1:5" ht="38.25" x14ac:dyDescent="0.2">
      <c r="A16" s="411"/>
      <c r="B16" s="186" t="s">
        <v>547</v>
      </c>
      <c r="C16" s="190" t="s">
        <v>544</v>
      </c>
      <c r="D16" s="186">
        <v>10</v>
      </c>
      <c r="E16" s="192">
        <f t="shared" si="1"/>
        <v>104</v>
      </c>
    </row>
    <row r="17" spans="1:6" ht="38.25" x14ac:dyDescent="0.2">
      <c r="A17" s="411"/>
      <c r="B17" s="186" t="s">
        <v>547</v>
      </c>
      <c r="C17" s="190" t="s">
        <v>545</v>
      </c>
      <c r="D17" s="186">
        <v>7</v>
      </c>
      <c r="E17" s="192">
        <f t="shared" si="1"/>
        <v>73</v>
      </c>
    </row>
    <row r="18" spans="1:6" ht="38.25" x14ac:dyDescent="0.2">
      <c r="A18" s="411"/>
      <c r="B18" s="186" t="s">
        <v>547</v>
      </c>
      <c r="C18" s="190" t="s">
        <v>546</v>
      </c>
      <c r="D18" s="186">
        <v>3</v>
      </c>
      <c r="E18" s="192">
        <f t="shared" si="1"/>
        <v>31</v>
      </c>
    </row>
    <row r="19" spans="1:6" x14ac:dyDescent="0.2">
      <c r="A19" s="406" t="s">
        <v>186</v>
      </c>
      <c r="B19" s="406"/>
      <c r="C19" s="406"/>
      <c r="D19" s="189">
        <f t="shared" ref="D19" si="2">SUM(D13:D18)</f>
        <v>83</v>
      </c>
      <c r="E19" s="191">
        <f>D19*10.4</f>
        <v>863.2</v>
      </c>
    </row>
    <row r="20" spans="1:6" ht="25.5" x14ac:dyDescent="0.2">
      <c r="A20" s="411"/>
      <c r="B20" s="186" t="s">
        <v>548</v>
      </c>
      <c r="C20" s="188" t="s">
        <v>541</v>
      </c>
      <c r="D20" s="186">
        <v>260</v>
      </c>
      <c r="E20" s="186">
        <f>ROUND(D20*10.4,0)</f>
        <v>2704</v>
      </c>
    </row>
    <row r="21" spans="1:6" ht="25.5" x14ac:dyDescent="0.2">
      <c r="A21" s="411"/>
      <c r="B21" s="186" t="s">
        <v>548</v>
      </c>
      <c r="C21" s="190" t="s">
        <v>542</v>
      </c>
      <c r="D21" s="186">
        <v>150</v>
      </c>
      <c r="E21" s="186">
        <f t="shared" ref="E21:E25" si="3">ROUND(D21*10.4,0)</f>
        <v>1560</v>
      </c>
    </row>
    <row r="22" spans="1:6" ht="25.5" x14ac:dyDescent="0.2">
      <c r="A22" s="411"/>
      <c r="B22" s="186" t="s">
        <v>548</v>
      </c>
      <c r="C22" s="190" t="s">
        <v>543</v>
      </c>
      <c r="D22" s="186">
        <v>90</v>
      </c>
      <c r="E22" s="186">
        <f t="shared" si="3"/>
        <v>936</v>
      </c>
    </row>
    <row r="23" spans="1:6" ht="25.5" x14ac:dyDescent="0.2">
      <c r="A23" s="411"/>
      <c r="B23" s="186" t="s">
        <v>548</v>
      </c>
      <c r="C23" s="190" t="s">
        <v>544</v>
      </c>
      <c r="D23" s="186">
        <v>210</v>
      </c>
      <c r="E23" s="186">
        <f t="shared" si="3"/>
        <v>2184</v>
      </c>
    </row>
    <row r="24" spans="1:6" ht="25.5" x14ac:dyDescent="0.2">
      <c r="A24" s="411"/>
      <c r="B24" s="186" t="s">
        <v>548</v>
      </c>
      <c r="C24" s="190" t="s">
        <v>545</v>
      </c>
      <c r="D24" s="186">
        <v>120</v>
      </c>
      <c r="E24" s="186">
        <f t="shared" si="3"/>
        <v>1248</v>
      </c>
    </row>
    <row r="25" spans="1:6" ht="25.5" x14ac:dyDescent="0.2">
      <c r="A25" s="411"/>
      <c r="B25" s="186" t="s">
        <v>548</v>
      </c>
      <c r="C25" s="190" t="s">
        <v>546</v>
      </c>
      <c r="D25" s="186">
        <v>24</v>
      </c>
      <c r="E25" s="186">
        <f t="shared" si="3"/>
        <v>250</v>
      </c>
    </row>
    <row r="26" spans="1:6" x14ac:dyDescent="0.2">
      <c r="A26" s="406" t="s">
        <v>186</v>
      </c>
      <c r="B26" s="406"/>
      <c r="C26" s="406"/>
      <c r="D26" s="189">
        <f t="shared" ref="D26" si="4">SUM(D20:D25)</f>
        <v>854</v>
      </c>
      <c r="E26" s="191">
        <f>D26*10.4</f>
        <v>8881.6</v>
      </c>
    </row>
    <row r="27" spans="1:6" ht="25.5" x14ac:dyDescent="0.2">
      <c r="A27" s="411"/>
      <c r="B27" s="186" t="s">
        <v>129</v>
      </c>
      <c r="C27" s="188" t="s">
        <v>541</v>
      </c>
      <c r="D27" s="186">
        <v>58</v>
      </c>
      <c r="E27" s="186">
        <f>ROUND(D27*10.4,0)</f>
        <v>603</v>
      </c>
      <c r="F27" s="194"/>
    </row>
    <row r="28" spans="1:6" ht="25.5" x14ac:dyDescent="0.2">
      <c r="A28" s="411"/>
      <c r="B28" s="186" t="s">
        <v>129</v>
      </c>
      <c r="C28" s="190" t="s">
        <v>542</v>
      </c>
      <c r="D28" s="186">
        <v>15</v>
      </c>
      <c r="E28" s="186">
        <f t="shared" ref="E28:E32" si="5">ROUND(D28*10.4,0)</f>
        <v>156</v>
      </c>
      <c r="F28" s="194"/>
    </row>
    <row r="29" spans="1:6" ht="25.5" x14ac:dyDescent="0.2">
      <c r="A29" s="411"/>
      <c r="B29" s="186" t="s">
        <v>129</v>
      </c>
      <c r="C29" s="190" t="s">
        <v>543</v>
      </c>
      <c r="D29" s="186">
        <v>13</v>
      </c>
      <c r="E29" s="186">
        <f t="shared" si="5"/>
        <v>135</v>
      </c>
      <c r="F29" s="194"/>
    </row>
    <row r="30" spans="1:6" ht="25.5" x14ac:dyDescent="0.2">
      <c r="A30" s="411"/>
      <c r="B30" s="186" t="s">
        <v>129</v>
      </c>
      <c r="C30" s="190" t="s">
        <v>544</v>
      </c>
      <c r="D30" s="186">
        <v>10</v>
      </c>
      <c r="E30" s="186">
        <f t="shared" si="5"/>
        <v>104</v>
      </c>
      <c r="F30" s="194"/>
    </row>
    <row r="31" spans="1:6" ht="28.9" customHeight="1" x14ac:dyDescent="0.2">
      <c r="A31" s="411"/>
      <c r="B31" s="186" t="s">
        <v>129</v>
      </c>
      <c r="C31" s="190" t="s">
        <v>545</v>
      </c>
      <c r="D31" s="186">
        <v>13</v>
      </c>
      <c r="E31" s="186">
        <f t="shared" si="5"/>
        <v>135</v>
      </c>
      <c r="F31" s="194"/>
    </row>
    <row r="32" spans="1:6" ht="25.5" x14ac:dyDescent="0.2">
      <c r="A32" s="411"/>
      <c r="B32" s="186" t="s">
        <v>129</v>
      </c>
      <c r="C32" s="190" t="s">
        <v>546</v>
      </c>
      <c r="D32" s="186">
        <v>2</v>
      </c>
      <c r="E32" s="186">
        <f t="shared" si="5"/>
        <v>21</v>
      </c>
      <c r="F32" s="194"/>
    </row>
    <row r="33" spans="1:6" x14ac:dyDescent="0.2">
      <c r="A33" s="406" t="s">
        <v>186</v>
      </c>
      <c r="B33" s="406"/>
      <c r="C33" s="406"/>
      <c r="D33" s="186">
        <f t="shared" ref="D33" si="6">SUM(D27:D32)</f>
        <v>111</v>
      </c>
      <c r="E33" s="191">
        <f>D33*10.4</f>
        <v>1154.4000000000001</v>
      </c>
      <c r="F33" s="194"/>
    </row>
    <row r="34" spans="1:6" ht="25.5" x14ac:dyDescent="0.2">
      <c r="A34" s="408"/>
      <c r="B34" s="186" t="s">
        <v>113</v>
      </c>
      <c r="C34" s="188" t="s">
        <v>541</v>
      </c>
      <c r="D34" s="119">
        <v>242</v>
      </c>
      <c r="E34" s="119">
        <f>ROUND(D34*10.4,0)</f>
        <v>2517</v>
      </c>
    </row>
    <row r="35" spans="1:6" ht="25.5" x14ac:dyDescent="0.2">
      <c r="A35" s="409"/>
      <c r="B35" s="186" t="s">
        <v>113</v>
      </c>
      <c r="C35" s="190" t="s">
        <v>542</v>
      </c>
      <c r="D35" s="119">
        <v>100</v>
      </c>
      <c r="E35" s="119">
        <f t="shared" ref="E35:E39" si="7">ROUND(D35*10.4,0)</f>
        <v>1040</v>
      </c>
    </row>
    <row r="36" spans="1:6" ht="25.5" x14ac:dyDescent="0.2">
      <c r="A36" s="409"/>
      <c r="B36" s="186" t="s">
        <v>113</v>
      </c>
      <c r="C36" s="190" t="s">
        <v>543</v>
      </c>
      <c r="D36" s="119">
        <v>40</v>
      </c>
      <c r="E36" s="119">
        <f t="shared" si="7"/>
        <v>416</v>
      </c>
    </row>
    <row r="37" spans="1:6" x14ac:dyDescent="0.2">
      <c r="A37" s="409"/>
      <c r="B37" s="186" t="s">
        <v>113</v>
      </c>
      <c r="C37" s="190" t="s">
        <v>544</v>
      </c>
      <c r="D37" s="186">
        <v>288</v>
      </c>
      <c r="E37" s="119">
        <f t="shared" si="7"/>
        <v>2995</v>
      </c>
    </row>
    <row r="38" spans="1:6" x14ac:dyDescent="0.2">
      <c r="A38" s="409"/>
      <c r="B38" s="186" t="s">
        <v>113</v>
      </c>
      <c r="C38" s="190" t="s">
        <v>545</v>
      </c>
      <c r="D38" s="186">
        <v>70</v>
      </c>
      <c r="E38" s="119">
        <f t="shared" si="7"/>
        <v>728</v>
      </c>
    </row>
    <row r="39" spans="1:6" x14ac:dyDescent="0.2">
      <c r="A39" s="410"/>
      <c r="B39" s="186" t="s">
        <v>113</v>
      </c>
      <c r="C39" s="190" t="s">
        <v>546</v>
      </c>
      <c r="D39" s="186">
        <v>20</v>
      </c>
      <c r="E39" s="119">
        <f t="shared" si="7"/>
        <v>208</v>
      </c>
    </row>
    <row r="40" spans="1:6" x14ac:dyDescent="0.2">
      <c r="A40" s="406" t="s">
        <v>186</v>
      </c>
      <c r="B40" s="406"/>
      <c r="C40" s="406"/>
      <c r="D40" s="191">
        <f t="shared" ref="D40" si="8">SUM(D34:D39)</f>
        <v>760</v>
      </c>
      <c r="E40" s="191">
        <f>D40*10.4</f>
        <v>7904</v>
      </c>
    </row>
    <row r="41" spans="1:6" ht="25.5" x14ac:dyDescent="0.2">
      <c r="A41" s="408"/>
      <c r="B41" s="129" t="s">
        <v>49</v>
      </c>
      <c r="C41" s="188" t="s">
        <v>541</v>
      </c>
      <c r="D41" s="186">
        <v>23</v>
      </c>
      <c r="E41" s="186">
        <f>ROUND(D41*10.4,0)</f>
        <v>239</v>
      </c>
    </row>
    <row r="42" spans="1:6" ht="25.5" x14ac:dyDescent="0.2">
      <c r="A42" s="409"/>
      <c r="B42" s="129" t="s">
        <v>49</v>
      </c>
      <c r="C42" s="190" t="s">
        <v>542</v>
      </c>
      <c r="D42" s="186">
        <v>18</v>
      </c>
      <c r="E42" s="186">
        <f t="shared" ref="E42:E46" si="9">ROUND(D42*10.4,0)</f>
        <v>187</v>
      </c>
    </row>
    <row r="43" spans="1:6" ht="25.5" x14ac:dyDescent="0.2">
      <c r="A43" s="409"/>
      <c r="B43" s="129" t="s">
        <v>49</v>
      </c>
      <c r="C43" s="190" t="s">
        <v>543</v>
      </c>
      <c r="D43" s="186">
        <v>13</v>
      </c>
      <c r="E43" s="186">
        <f t="shared" si="9"/>
        <v>135</v>
      </c>
    </row>
    <row r="44" spans="1:6" x14ac:dyDescent="0.2">
      <c r="A44" s="409"/>
      <c r="B44" s="129" t="s">
        <v>49</v>
      </c>
      <c r="C44" s="190" t="s">
        <v>544</v>
      </c>
      <c r="D44" s="186">
        <v>10</v>
      </c>
      <c r="E44" s="186">
        <f t="shared" si="9"/>
        <v>104</v>
      </c>
    </row>
    <row r="45" spans="1:6" x14ac:dyDescent="0.2">
      <c r="A45" s="409"/>
      <c r="B45" s="129" t="s">
        <v>49</v>
      </c>
      <c r="C45" s="190" t="s">
        <v>545</v>
      </c>
      <c r="D45" s="186">
        <v>24</v>
      </c>
      <c r="E45" s="186">
        <f t="shared" si="9"/>
        <v>250</v>
      </c>
    </row>
    <row r="46" spans="1:6" x14ac:dyDescent="0.2">
      <c r="A46" s="410"/>
      <c r="B46" s="129" t="s">
        <v>49</v>
      </c>
      <c r="C46" s="190" t="s">
        <v>546</v>
      </c>
      <c r="D46" s="186">
        <v>2</v>
      </c>
      <c r="E46" s="186">
        <f t="shared" si="9"/>
        <v>21</v>
      </c>
    </row>
    <row r="47" spans="1:6" x14ac:dyDescent="0.2">
      <c r="A47" s="406" t="s">
        <v>186</v>
      </c>
      <c r="B47" s="406"/>
      <c r="C47" s="406"/>
      <c r="D47" s="186">
        <f t="shared" ref="D47" si="10">SUM(D41:D46)</f>
        <v>90</v>
      </c>
      <c r="E47" s="191">
        <f>D47*10.4</f>
        <v>936</v>
      </c>
    </row>
    <row r="48" spans="1:6" ht="38.25" x14ac:dyDescent="0.2">
      <c r="A48" s="408"/>
      <c r="B48" s="187" t="s">
        <v>549</v>
      </c>
      <c r="C48" s="188" t="s">
        <v>541</v>
      </c>
      <c r="D48" s="186">
        <v>70</v>
      </c>
      <c r="E48" s="186">
        <f>ROUND(D48*10.4,0)</f>
        <v>728</v>
      </c>
    </row>
    <row r="49" spans="1:5" ht="38.25" x14ac:dyDescent="0.2">
      <c r="A49" s="409"/>
      <c r="B49" s="187" t="s">
        <v>549</v>
      </c>
      <c r="C49" s="190" t="s">
        <v>542</v>
      </c>
      <c r="D49" s="186">
        <v>10</v>
      </c>
      <c r="E49" s="186">
        <f t="shared" ref="E49:E53" si="11">ROUND(D49*10.4,0)</f>
        <v>104</v>
      </c>
    </row>
    <row r="50" spans="1:5" ht="38.25" x14ac:dyDescent="0.2">
      <c r="A50" s="409"/>
      <c r="B50" s="187" t="s">
        <v>549</v>
      </c>
      <c r="C50" s="190" t="s">
        <v>543</v>
      </c>
      <c r="D50" s="192">
        <v>27</v>
      </c>
      <c r="E50" s="186">
        <f t="shared" si="11"/>
        <v>281</v>
      </c>
    </row>
    <row r="51" spans="1:5" ht="38.25" x14ac:dyDescent="0.2">
      <c r="A51" s="409"/>
      <c r="B51" s="187" t="s">
        <v>549</v>
      </c>
      <c r="C51" s="190" t="s">
        <v>544</v>
      </c>
      <c r="D51" s="192">
        <v>25</v>
      </c>
      <c r="E51" s="186">
        <f t="shared" si="11"/>
        <v>260</v>
      </c>
    </row>
    <row r="52" spans="1:5" ht="38.25" x14ac:dyDescent="0.2">
      <c r="A52" s="409"/>
      <c r="B52" s="187" t="s">
        <v>549</v>
      </c>
      <c r="C52" s="190" t="s">
        <v>545</v>
      </c>
      <c r="D52" s="192">
        <v>30</v>
      </c>
      <c r="E52" s="186">
        <f t="shared" si="11"/>
        <v>312</v>
      </c>
    </row>
    <row r="53" spans="1:5" ht="38.25" x14ac:dyDescent="0.2">
      <c r="A53" s="410"/>
      <c r="B53" s="187" t="s">
        <v>549</v>
      </c>
      <c r="C53" s="190" t="s">
        <v>546</v>
      </c>
      <c r="D53" s="192">
        <v>15</v>
      </c>
      <c r="E53" s="186">
        <f t="shared" si="11"/>
        <v>156</v>
      </c>
    </row>
    <row r="54" spans="1:5" x14ac:dyDescent="0.2">
      <c r="A54" s="406" t="s">
        <v>186</v>
      </c>
      <c r="B54" s="406"/>
      <c r="C54" s="406"/>
      <c r="D54" s="186">
        <f t="shared" ref="D54" si="12">SUM(D48:D53)</f>
        <v>177</v>
      </c>
      <c r="E54" s="191">
        <f>D54*10.4</f>
        <v>1840.8</v>
      </c>
    </row>
    <row r="55" spans="1:5" ht="25.5" x14ac:dyDescent="0.2">
      <c r="A55" s="407"/>
      <c r="B55" s="186" t="s">
        <v>121</v>
      </c>
      <c r="C55" s="188" t="s">
        <v>541</v>
      </c>
      <c r="D55" s="195">
        <v>170</v>
      </c>
      <c r="E55" s="195">
        <f>ROUND(D55*10.4,0)</f>
        <v>1768</v>
      </c>
    </row>
    <row r="56" spans="1:5" ht="25.5" x14ac:dyDescent="0.2">
      <c r="A56" s="407"/>
      <c r="B56" s="186" t="s">
        <v>121</v>
      </c>
      <c r="C56" s="190" t="s">
        <v>542</v>
      </c>
      <c r="D56" s="186">
        <v>109</v>
      </c>
      <c r="E56" s="195">
        <f t="shared" ref="E56:E59" si="13">ROUND(D56*10.4,0)</f>
        <v>1134</v>
      </c>
    </row>
    <row r="57" spans="1:5" ht="25.5" x14ac:dyDescent="0.2">
      <c r="A57" s="407"/>
      <c r="B57" s="186" t="s">
        <v>121</v>
      </c>
      <c r="C57" s="190" t="s">
        <v>543</v>
      </c>
      <c r="D57" s="186">
        <v>20</v>
      </c>
      <c r="E57" s="195">
        <f t="shared" si="13"/>
        <v>208</v>
      </c>
    </row>
    <row r="58" spans="1:5" x14ac:dyDescent="0.2">
      <c r="A58" s="407"/>
      <c r="B58" s="186" t="s">
        <v>121</v>
      </c>
      <c r="C58" s="190" t="s">
        <v>544</v>
      </c>
      <c r="D58" s="186">
        <v>241</v>
      </c>
      <c r="E58" s="195">
        <f t="shared" si="13"/>
        <v>2506</v>
      </c>
    </row>
    <row r="59" spans="1:5" x14ac:dyDescent="0.2">
      <c r="A59" s="407"/>
      <c r="B59" s="186" t="s">
        <v>121</v>
      </c>
      <c r="C59" s="190" t="s">
        <v>545</v>
      </c>
      <c r="D59" s="186">
        <v>116</v>
      </c>
      <c r="E59" s="195">
        <f t="shared" si="13"/>
        <v>1206</v>
      </c>
    </row>
    <row r="60" spans="1:5" x14ac:dyDescent="0.2">
      <c r="A60" s="407"/>
      <c r="B60" s="186" t="s">
        <v>121</v>
      </c>
      <c r="C60" s="190" t="s">
        <v>546</v>
      </c>
      <c r="D60" s="186">
        <v>23</v>
      </c>
      <c r="E60" s="195">
        <f>ROUND(D60*10.4,0)+1</f>
        <v>240</v>
      </c>
    </row>
    <row r="61" spans="1:5" x14ac:dyDescent="0.2">
      <c r="A61" s="404" t="s">
        <v>186</v>
      </c>
      <c r="B61" s="404"/>
      <c r="C61" s="404"/>
      <c r="D61" s="186">
        <f>SUM(D55:D60)</f>
        <v>679</v>
      </c>
      <c r="E61" s="191">
        <f>D61*10.4</f>
        <v>7061.6</v>
      </c>
    </row>
    <row r="62" spans="1:5" ht="25.5" x14ac:dyDescent="0.2">
      <c r="A62" s="407"/>
      <c r="B62" s="196" t="s">
        <v>550</v>
      </c>
      <c r="C62" s="188" t="s">
        <v>541</v>
      </c>
      <c r="D62" s="186">
        <v>40</v>
      </c>
      <c r="E62" s="186">
        <f>ROUND(D62*10.4,0)</f>
        <v>416</v>
      </c>
    </row>
    <row r="63" spans="1:5" ht="25.5" x14ac:dyDescent="0.2">
      <c r="A63" s="407"/>
      <c r="B63" s="196" t="s">
        <v>550</v>
      </c>
      <c r="C63" s="190" t="s">
        <v>542</v>
      </c>
      <c r="D63" s="186">
        <v>40</v>
      </c>
      <c r="E63" s="186">
        <f t="shared" ref="E63:E67" si="14">ROUND(D63*10.4,0)</f>
        <v>416</v>
      </c>
    </row>
    <row r="64" spans="1:5" ht="25.5" x14ac:dyDescent="0.2">
      <c r="A64" s="407"/>
      <c r="B64" s="196" t="s">
        <v>550</v>
      </c>
      <c r="C64" s="190" t="s">
        <v>543</v>
      </c>
      <c r="D64" s="186">
        <v>0</v>
      </c>
      <c r="E64" s="186">
        <f t="shared" si="14"/>
        <v>0</v>
      </c>
    </row>
    <row r="65" spans="1:6" ht="25.5" x14ac:dyDescent="0.2">
      <c r="A65" s="407"/>
      <c r="B65" s="196" t="s">
        <v>550</v>
      </c>
      <c r="C65" s="190" t="s">
        <v>544</v>
      </c>
      <c r="D65" s="186">
        <v>40</v>
      </c>
      <c r="E65" s="186">
        <f t="shared" si="14"/>
        <v>416</v>
      </c>
    </row>
    <row r="66" spans="1:6" ht="25.5" x14ac:dyDescent="0.2">
      <c r="A66" s="407"/>
      <c r="B66" s="196" t="s">
        <v>550</v>
      </c>
      <c r="C66" s="190" t="s">
        <v>545</v>
      </c>
      <c r="D66" s="186">
        <v>40</v>
      </c>
      <c r="E66" s="186">
        <f t="shared" si="14"/>
        <v>416</v>
      </c>
    </row>
    <row r="67" spans="1:6" ht="25.5" x14ac:dyDescent="0.2">
      <c r="A67" s="407"/>
      <c r="B67" s="196" t="s">
        <v>550</v>
      </c>
      <c r="C67" s="190" t="s">
        <v>546</v>
      </c>
      <c r="D67" s="186">
        <v>0</v>
      </c>
      <c r="E67" s="186">
        <f t="shared" si="14"/>
        <v>0</v>
      </c>
    </row>
    <row r="68" spans="1:6" x14ac:dyDescent="0.2">
      <c r="A68" s="404" t="s">
        <v>186</v>
      </c>
      <c r="B68" s="404"/>
      <c r="C68" s="404"/>
      <c r="D68" s="186">
        <f>SUM(D62:D67)</f>
        <v>160</v>
      </c>
      <c r="E68" s="191">
        <f>D68*10.4</f>
        <v>1664</v>
      </c>
    </row>
    <row r="69" spans="1:6" ht="38.25" x14ac:dyDescent="0.2">
      <c r="A69" s="407"/>
      <c r="B69" s="197" t="s">
        <v>551</v>
      </c>
      <c r="C69" s="188" t="s">
        <v>541</v>
      </c>
      <c r="D69" s="186">
        <v>40</v>
      </c>
      <c r="E69" s="186">
        <f>ROUND(D69*10.4,0)</f>
        <v>416</v>
      </c>
    </row>
    <row r="70" spans="1:6" ht="38.25" x14ac:dyDescent="0.2">
      <c r="A70" s="407"/>
      <c r="B70" s="197" t="s">
        <v>551</v>
      </c>
      <c r="C70" s="190" t="s">
        <v>542</v>
      </c>
      <c r="D70" s="186">
        <v>40</v>
      </c>
      <c r="E70" s="186">
        <f t="shared" ref="E70:E74" si="15">ROUND(D70*10.4,0)</f>
        <v>416</v>
      </c>
    </row>
    <row r="71" spans="1:6" ht="38.25" x14ac:dyDescent="0.2">
      <c r="A71" s="407"/>
      <c r="B71" s="197" t="s">
        <v>551</v>
      </c>
      <c r="C71" s="190" t="s">
        <v>543</v>
      </c>
      <c r="D71" s="186">
        <v>0</v>
      </c>
      <c r="E71" s="186">
        <f t="shared" si="15"/>
        <v>0</v>
      </c>
    </row>
    <row r="72" spans="1:6" ht="38.25" x14ac:dyDescent="0.2">
      <c r="A72" s="407"/>
      <c r="B72" s="197" t="s">
        <v>551</v>
      </c>
      <c r="C72" s="190" t="s">
        <v>544</v>
      </c>
      <c r="D72" s="186">
        <v>40</v>
      </c>
      <c r="E72" s="186">
        <f t="shared" si="15"/>
        <v>416</v>
      </c>
    </row>
    <row r="73" spans="1:6" ht="38.25" x14ac:dyDescent="0.2">
      <c r="A73" s="407"/>
      <c r="B73" s="197" t="s">
        <v>551</v>
      </c>
      <c r="C73" s="190" t="s">
        <v>545</v>
      </c>
      <c r="D73" s="186">
        <v>40</v>
      </c>
      <c r="E73" s="186">
        <f t="shared" si="15"/>
        <v>416</v>
      </c>
    </row>
    <row r="74" spans="1:6" ht="38.25" x14ac:dyDescent="0.2">
      <c r="A74" s="407"/>
      <c r="B74" s="197" t="s">
        <v>551</v>
      </c>
      <c r="C74" s="190" t="s">
        <v>546</v>
      </c>
      <c r="D74" s="186">
        <v>0</v>
      </c>
      <c r="E74" s="186">
        <f t="shared" si="15"/>
        <v>0</v>
      </c>
    </row>
    <row r="75" spans="1:6" x14ac:dyDescent="0.2">
      <c r="A75" s="404" t="s">
        <v>186</v>
      </c>
      <c r="B75" s="404"/>
      <c r="C75" s="404"/>
      <c r="D75" s="186">
        <f>SUM(D69:D74)</f>
        <v>160</v>
      </c>
      <c r="E75" s="191">
        <f>D75*10.4</f>
        <v>1664</v>
      </c>
    </row>
    <row r="76" spans="1:6" ht="15.6" customHeight="1" x14ac:dyDescent="0.2">
      <c r="A76" s="405" t="s">
        <v>552</v>
      </c>
      <c r="B76" s="405"/>
      <c r="C76" s="405"/>
      <c r="D76" s="118">
        <f>SUM(D75+D68+D61+D54+D47+D40+D33+D26+D19+D12)</f>
        <v>3211</v>
      </c>
      <c r="E76" s="118">
        <f>SUM(E75+E68+E61+E54+E47+E40+E33+E26+E19+E12)</f>
        <v>33394.400000000001</v>
      </c>
    </row>
    <row r="78" spans="1:6" x14ac:dyDescent="0.2">
      <c r="F78" s="198"/>
    </row>
    <row r="79" spans="1:6" x14ac:dyDescent="0.2">
      <c r="F79" s="198"/>
    </row>
    <row r="80" spans="1:6" x14ac:dyDescent="0.2">
      <c r="F80" s="198"/>
    </row>
    <row r="81" spans="6:6" x14ac:dyDescent="0.2">
      <c r="F81" s="198"/>
    </row>
    <row r="82" spans="6:6" x14ac:dyDescent="0.2">
      <c r="F82" s="198"/>
    </row>
    <row r="83" spans="6:6" x14ac:dyDescent="0.2">
      <c r="F83" s="198"/>
    </row>
    <row r="84" spans="6:6" x14ac:dyDescent="0.2">
      <c r="F84" s="199"/>
    </row>
  </sheetData>
  <mergeCells count="26">
    <mergeCell ref="A6:A11"/>
    <mergeCell ref="A1:E1"/>
    <mergeCell ref="A3:A4"/>
    <mergeCell ref="B3:B4"/>
    <mergeCell ref="C3:C4"/>
    <mergeCell ref="D3:E3"/>
    <mergeCell ref="A48:A53"/>
    <mergeCell ref="A12:C12"/>
    <mergeCell ref="A13:A18"/>
    <mergeCell ref="A19:C19"/>
    <mergeCell ref="A20:A25"/>
    <mergeCell ref="A26:C26"/>
    <mergeCell ref="A27:A32"/>
    <mergeCell ref="A33:C33"/>
    <mergeCell ref="A34:A39"/>
    <mergeCell ref="A40:C40"/>
    <mergeCell ref="A41:A46"/>
    <mergeCell ref="A47:C47"/>
    <mergeCell ref="A75:C75"/>
    <mergeCell ref="A76:C76"/>
    <mergeCell ref="A54:C54"/>
    <mergeCell ref="A55:A60"/>
    <mergeCell ref="A61:C61"/>
    <mergeCell ref="A62:A67"/>
    <mergeCell ref="A68:C68"/>
    <mergeCell ref="A69:A7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0"/>
  <sheetViews>
    <sheetView tabSelected="1" workbookViewId="0">
      <pane xSplit="2" ySplit="5" topLeftCell="C114" activePane="bottomRight" state="frozen"/>
      <selection pane="topRight" activeCell="C1" sqref="C1"/>
      <selection pane="bottomLeft" activeCell="A6" sqref="A6"/>
      <selection pane="bottomRight" activeCell="E138" sqref="E138"/>
    </sheetView>
  </sheetViews>
  <sheetFormatPr defaultRowHeight="12.75" x14ac:dyDescent="0.25"/>
  <cols>
    <col min="1" max="1" width="7.85546875" style="95" customWidth="1"/>
    <col min="2" max="2" width="66.42578125" style="207" customWidth="1"/>
    <col min="3" max="3" width="14.5703125" style="206" customWidth="1"/>
    <col min="4" max="4" width="14.42578125" style="206" customWidth="1"/>
    <col min="5" max="5" width="13.140625" style="206" customWidth="1"/>
    <col min="6" max="6" width="12.140625" style="206" customWidth="1"/>
    <col min="7" max="16384" width="9.140625" style="98"/>
  </cols>
  <sheetData>
    <row r="1" spans="1:6" s="200" customFormat="1" ht="18.75" customHeight="1" x14ac:dyDescent="0.25">
      <c r="A1" s="420" t="s">
        <v>698</v>
      </c>
      <c r="B1" s="420"/>
      <c r="C1" s="420"/>
      <c r="D1" s="420"/>
      <c r="E1" s="420"/>
      <c r="F1" s="420"/>
    </row>
    <row r="2" spans="1:6" ht="6" customHeight="1" x14ac:dyDescent="0.25">
      <c r="A2" s="421" t="s">
        <v>135</v>
      </c>
      <c r="B2" s="421" t="s">
        <v>136</v>
      </c>
      <c r="C2" s="422" t="s">
        <v>0</v>
      </c>
      <c r="D2" s="422" t="s">
        <v>658</v>
      </c>
      <c r="E2" s="422" t="s">
        <v>659</v>
      </c>
      <c r="F2" s="422" t="s">
        <v>660</v>
      </c>
    </row>
    <row r="3" spans="1:6" ht="14.25" customHeight="1" x14ac:dyDescent="0.25">
      <c r="A3" s="421"/>
      <c r="B3" s="421"/>
      <c r="C3" s="422"/>
      <c r="D3" s="422"/>
      <c r="E3" s="422"/>
      <c r="F3" s="422"/>
    </row>
    <row r="4" spans="1:6" ht="4.5" customHeight="1" x14ac:dyDescent="0.25">
      <c r="A4" s="421"/>
      <c r="B4" s="421"/>
      <c r="C4" s="422"/>
      <c r="D4" s="422"/>
      <c r="E4" s="422"/>
      <c r="F4" s="422"/>
    </row>
    <row r="5" spans="1:6" ht="27.75" customHeight="1" x14ac:dyDescent="0.25">
      <c r="A5" s="421"/>
      <c r="B5" s="421"/>
      <c r="C5" s="422"/>
      <c r="D5" s="422"/>
      <c r="E5" s="422"/>
      <c r="F5" s="422"/>
    </row>
    <row r="6" spans="1:6" s="30" customFormat="1" ht="16.5" customHeight="1" x14ac:dyDescent="0.25">
      <c r="A6" s="202">
        <v>1</v>
      </c>
      <c r="B6" s="203" t="s">
        <v>1</v>
      </c>
      <c r="C6" s="204">
        <v>290</v>
      </c>
      <c r="D6" s="204">
        <v>290</v>
      </c>
      <c r="E6" s="4">
        <v>0</v>
      </c>
      <c r="F6" s="4"/>
    </row>
    <row r="7" spans="1:6" ht="16.5" customHeight="1" x14ac:dyDescent="0.25">
      <c r="A7" s="2">
        <v>2</v>
      </c>
      <c r="B7" s="203" t="s">
        <v>2</v>
      </c>
      <c r="C7" s="204">
        <v>807</v>
      </c>
      <c r="D7" s="204">
        <v>402</v>
      </c>
      <c r="E7" s="4">
        <v>0</v>
      </c>
      <c r="F7" s="4">
        <v>405</v>
      </c>
    </row>
    <row r="8" spans="1:6" ht="16.5" customHeight="1" x14ac:dyDescent="0.25">
      <c r="A8" s="202">
        <v>3</v>
      </c>
      <c r="B8" s="203" t="s">
        <v>3</v>
      </c>
      <c r="C8" s="204">
        <v>500</v>
      </c>
      <c r="D8" s="204">
        <v>500</v>
      </c>
      <c r="E8" s="4">
        <v>0</v>
      </c>
      <c r="F8" s="4">
        <v>0</v>
      </c>
    </row>
    <row r="9" spans="1:6" ht="16.5" customHeight="1" x14ac:dyDescent="0.25">
      <c r="A9" s="202">
        <v>4</v>
      </c>
      <c r="B9" s="203" t="s">
        <v>4</v>
      </c>
      <c r="C9" s="204">
        <v>220</v>
      </c>
      <c r="D9" s="204">
        <v>220</v>
      </c>
      <c r="E9" s="4">
        <v>0</v>
      </c>
      <c r="F9" s="4">
        <v>0</v>
      </c>
    </row>
    <row r="10" spans="1:6" ht="16.5" customHeight="1" x14ac:dyDescent="0.25">
      <c r="A10" s="2">
        <v>5</v>
      </c>
      <c r="B10" s="203" t="s">
        <v>5</v>
      </c>
      <c r="C10" s="204">
        <v>2029</v>
      </c>
      <c r="D10" s="204">
        <v>2029</v>
      </c>
      <c r="E10" s="4">
        <v>0</v>
      </c>
      <c r="F10" s="4">
        <v>0</v>
      </c>
    </row>
    <row r="11" spans="1:6" ht="16.5" customHeight="1" x14ac:dyDescent="0.25">
      <c r="A11" s="202">
        <v>6</v>
      </c>
      <c r="B11" s="203" t="s">
        <v>6</v>
      </c>
      <c r="C11" s="204">
        <v>916</v>
      </c>
      <c r="D11" s="204">
        <v>916</v>
      </c>
      <c r="E11" s="4">
        <v>0</v>
      </c>
      <c r="F11" s="4">
        <v>0</v>
      </c>
    </row>
    <row r="12" spans="1:6" ht="16.5" customHeight="1" x14ac:dyDescent="0.25">
      <c r="A12" s="202">
        <v>7</v>
      </c>
      <c r="B12" s="203" t="s">
        <v>7</v>
      </c>
      <c r="C12" s="204">
        <v>1022</v>
      </c>
      <c r="D12" s="204">
        <v>1022</v>
      </c>
      <c r="E12" s="4">
        <v>0</v>
      </c>
      <c r="F12" s="4">
        <v>0</v>
      </c>
    </row>
    <row r="13" spans="1:6" ht="16.5" customHeight="1" x14ac:dyDescent="0.25">
      <c r="A13" s="2">
        <v>8</v>
      </c>
      <c r="B13" s="203" t="s">
        <v>8</v>
      </c>
      <c r="C13" s="204">
        <v>730</v>
      </c>
      <c r="D13" s="204">
        <v>730</v>
      </c>
      <c r="E13" s="4">
        <v>0</v>
      </c>
      <c r="F13" s="4">
        <v>0</v>
      </c>
    </row>
    <row r="14" spans="1:6" ht="16.5" customHeight="1" x14ac:dyDescent="0.25">
      <c r="A14" s="202">
        <v>9</v>
      </c>
      <c r="B14" s="203" t="s">
        <v>9</v>
      </c>
      <c r="C14" s="204">
        <v>753</v>
      </c>
      <c r="D14" s="204">
        <v>753</v>
      </c>
      <c r="E14" s="4">
        <v>0</v>
      </c>
      <c r="F14" s="4">
        <v>0</v>
      </c>
    </row>
    <row r="15" spans="1:6" ht="16.5" customHeight="1" x14ac:dyDescent="0.25">
      <c r="A15" s="202">
        <v>10</v>
      </c>
      <c r="B15" s="203" t="s">
        <v>10</v>
      </c>
      <c r="C15" s="204">
        <v>20350</v>
      </c>
      <c r="D15" s="204">
        <v>20300</v>
      </c>
      <c r="E15" s="4">
        <v>50</v>
      </c>
      <c r="F15" s="4">
        <v>0</v>
      </c>
    </row>
    <row r="16" spans="1:6" ht="16.5" customHeight="1" x14ac:dyDescent="0.25">
      <c r="A16" s="2">
        <v>11</v>
      </c>
      <c r="B16" s="203" t="s">
        <v>11</v>
      </c>
      <c r="C16" s="204">
        <v>2958</v>
      </c>
      <c r="D16" s="204">
        <v>0</v>
      </c>
      <c r="E16" s="4">
        <v>2958</v>
      </c>
      <c r="F16" s="4">
        <v>0</v>
      </c>
    </row>
    <row r="17" spans="1:6" ht="16.5" customHeight="1" x14ac:dyDescent="0.25">
      <c r="A17" s="202">
        <v>12</v>
      </c>
      <c r="B17" s="203" t="s">
        <v>13</v>
      </c>
      <c r="C17" s="204">
        <v>9419</v>
      </c>
      <c r="D17" s="204">
        <v>0</v>
      </c>
      <c r="E17" s="4">
        <v>9419</v>
      </c>
      <c r="F17" s="4">
        <v>0</v>
      </c>
    </row>
    <row r="18" spans="1:6" ht="16.5" customHeight="1" x14ac:dyDescent="0.25">
      <c r="A18" s="202">
        <v>13</v>
      </c>
      <c r="B18" s="203" t="s">
        <v>14</v>
      </c>
      <c r="C18" s="204">
        <v>3250</v>
      </c>
      <c r="D18" s="204">
        <v>2250</v>
      </c>
      <c r="E18" s="4">
        <v>1000</v>
      </c>
      <c r="F18" s="4">
        <v>0</v>
      </c>
    </row>
    <row r="19" spans="1:6" ht="16.5" customHeight="1" x14ac:dyDescent="0.25">
      <c r="A19" s="2">
        <v>14</v>
      </c>
      <c r="B19" s="203" t="s">
        <v>714</v>
      </c>
      <c r="C19" s="204">
        <v>220</v>
      </c>
      <c r="D19" s="204">
        <v>0</v>
      </c>
      <c r="E19" s="4">
        <v>0</v>
      </c>
      <c r="F19" s="4">
        <v>220</v>
      </c>
    </row>
    <row r="20" spans="1:6" ht="16.5" customHeight="1" x14ac:dyDescent="0.25">
      <c r="A20" s="202">
        <v>15</v>
      </c>
      <c r="B20" s="203" t="s">
        <v>15</v>
      </c>
      <c r="C20" s="204">
        <v>1617</v>
      </c>
      <c r="D20" s="204">
        <v>1617</v>
      </c>
      <c r="E20" s="4">
        <v>0</v>
      </c>
      <c r="F20" s="4">
        <v>0</v>
      </c>
    </row>
    <row r="21" spans="1:6" ht="16.5" customHeight="1" x14ac:dyDescent="0.25">
      <c r="A21" s="202">
        <v>16</v>
      </c>
      <c r="B21" s="203" t="s">
        <v>16</v>
      </c>
      <c r="C21" s="204">
        <v>1340</v>
      </c>
      <c r="D21" s="204">
        <v>1340</v>
      </c>
      <c r="E21" s="4">
        <v>0</v>
      </c>
      <c r="F21" s="4">
        <v>0</v>
      </c>
    </row>
    <row r="22" spans="1:6" ht="16.5" customHeight="1" x14ac:dyDescent="0.25">
      <c r="A22" s="2">
        <v>17</v>
      </c>
      <c r="B22" s="203" t="s">
        <v>17</v>
      </c>
      <c r="C22" s="204">
        <v>526</v>
      </c>
      <c r="D22" s="204">
        <v>526</v>
      </c>
      <c r="E22" s="4">
        <v>0</v>
      </c>
      <c r="F22" s="4">
        <v>0</v>
      </c>
    </row>
    <row r="23" spans="1:6" ht="16.5" customHeight="1" x14ac:dyDescent="0.25">
      <c r="A23" s="202">
        <v>18</v>
      </c>
      <c r="B23" s="203" t="s">
        <v>18</v>
      </c>
      <c r="C23" s="204">
        <v>1451</v>
      </c>
      <c r="D23" s="204">
        <v>1451</v>
      </c>
      <c r="E23" s="4">
        <v>0</v>
      </c>
      <c r="F23" s="4">
        <v>0</v>
      </c>
    </row>
    <row r="24" spans="1:6" ht="16.5" customHeight="1" x14ac:dyDescent="0.25">
      <c r="A24" s="202">
        <v>19</v>
      </c>
      <c r="B24" s="203" t="s">
        <v>19</v>
      </c>
      <c r="C24" s="204">
        <v>340</v>
      </c>
      <c r="D24" s="204">
        <v>340</v>
      </c>
      <c r="E24" s="4">
        <v>0</v>
      </c>
      <c r="F24" s="4">
        <v>0</v>
      </c>
    </row>
    <row r="25" spans="1:6" ht="16.5" customHeight="1" x14ac:dyDescent="0.25">
      <c r="A25" s="2">
        <v>20</v>
      </c>
      <c r="B25" s="203" t="s">
        <v>20</v>
      </c>
      <c r="C25" s="204">
        <v>5905</v>
      </c>
      <c r="D25" s="204">
        <v>5800</v>
      </c>
      <c r="E25" s="4">
        <v>105</v>
      </c>
      <c r="F25" s="4">
        <v>0</v>
      </c>
    </row>
    <row r="26" spans="1:6" ht="16.5" customHeight="1" x14ac:dyDescent="0.25">
      <c r="A26" s="202">
        <v>21</v>
      </c>
      <c r="B26" s="203" t="s">
        <v>21</v>
      </c>
      <c r="C26" s="204">
        <v>1100</v>
      </c>
      <c r="D26" s="204">
        <v>1100</v>
      </c>
      <c r="E26" s="4">
        <v>0</v>
      </c>
      <c r="F26" s="4">
        <v>0</v>
      </c>
    </row>
    <row r="27" spans="1:6" ht="16.5" customHeight="1" x14ac:dyDescent="0.25">
      <c r="A27" s="202">
        <v>22</v>
      </c>
      <c r="B27" s="203" t="s">
        <v>22</v>
      </c>
      <c r="C27" s="204">
        <v>5100</v>
      </c>
      <c r="D27" s="204">
        <v>5100</v>
      </c>
      <c r="E27" s="4">
        <v>0</v>
      </c>
      <c r="F27" s="4">
        <v>0</v>
      </c>
    </row>
    <row r="28" spans="1:6" ht="16.5" customHeight="1" x14ac:dyDescent="0.25">
      <c r="A28" s="2">
        <v>23</v>
      </c>
      <c r="B28" s="203" t="s">
        <v>23</v>
      </c>
      <c r="C28" s="204">
        <v>1094</v>
      </c>
      <c r="D28" s="204">
        <v>1094</v>
      </c>
      <c r="E28" s="4">
        <v>0</v>
      </c>
      <c r="F28" s="4">
        <v>0</v>
      </c>
    </row>
    <row r="29" spans="1:6" ht="16.5" customHeight="1" x14ac:dyDescent="0.25">
      <c r="A29" s="202">
        <v>24</v>
      </c>
      <c r="B29" s="203" t="s">
        <v>24</v>
      </c>
      <c r="C29" s="204">
        <v>944</v>
      </c>
      <c r="D29" s="204">
        <v>944</v>
      </c>
      <c r="E29" s="4">
        <v>0</v>
      </c>
      <c r="F29" s="4">
        <v>0</v>
      </c>
    </row>
    <row r="30" spans="1:6" ht="16.5" customHeight="1" x14ac:dyDescent="0.25">
      <c r="A30" s="202">
        <v>25</v>
      </c>
      <c r="B30" s="203" t="s">
        <v>25</v>
      </c>
      <c r="C30" s="204">
        <v>2796</v>
      </c>
      <c r="D30" s="204">
        <v>2796</v>
      </c>
      <c r="E30" s="4">
        <v>0</v>
      </c>
      <c r="F30" s="4">
        <v>0</v>
      </c>
    </row>
    <row r="31" spans="1:6" ht="16.5" customHeight="1" x14ac:dyDescent="0.25">
      <c r="A31" s="2">
        <v>26</v>
      </c>
      <c r="B31" s="203" t="s">
        <v>26</v>
      </c>
      <c r="C31" s="204">
        <v>2820</v>
      </c>
      <c r="D31" s="204">
        <v>2820</v>
      </c>
      <c r="E31" s="4">
        <v>0</v>
      </c>
      <c r="F31" s="4">
        <v>0</v>
      </c>
    </row>
    <row r="32" spans="1:6" ht="16.5" customHeight="1" x14ac:dyDescent="0.25">
      <c r="A32" s="202">
        <v>27</v>
      </c>
      <c r="B32" s="203" t="s">
        <v>27</v>
      </c>
      <c r="C32" s="204">
        <v>2180</v>
      </c>
      <c r="D32" s="204">
        <v>2180</v>
      </c>
      <c r="E32" s="4">
        <v>0</v>
      </c>
      <c r="F32" s="4">
        <v>0</v>
      </c>
    </row>
    <row r="33" spans="1:6" ht="16.5" customHeight="1" x14ac:dyDescent="0.25">
      <c r="A33" s="202">
        <v>28</v>
      </c>
      <c r="B33" s="203" t="s">
        <v>28</v>
      </c>
      <c r="C33" s="204">
        <v>4563</v>
      </c>
      <c r="D33" s="204">
        <v>4563</v>
      </c>
      <c r="E33" s="4">
        <v>0</v>
      </c>
      <c r="F33" s="4">
        <v>0</v>
      </c>
    </row>
    <row r="34" spans="1:6" ht="16.5" customHeight="1" x14ac:dyDescent="0.25">
      <c r="A34" s="2">
        <v>29</v>
      </c>
      <c r="B34" s="203" t="s">
        <v>29</v>
      </c>
      <c r="C34" s="204">
        <v>1400</v>
      </c>
      <c r="D34" s="204">
        <v>1400</v>
      </c>
      <c r="E34" s="4">
        <v>0</v>
      </c>
      <c r="F34" s="4">
        <v>0</v>
      </c>
    </row>
    <row r="35" spans="1:6" ht="16.5" customHeight="1" x14ac:dyDescent="0.25">
      <c r="A35" s="202">
        <v>30</v>
      </c>
      <c r="B35" s="203" t="s">
        <v>30</v>
      </c>
      <c r="C35" s="204">
        <v>7548</v>
      </c>
      <c r="D35" s="204">
        <v>7548</v>
      </c>
      <c r="E35" s="4">
        <v>0</v>
      </c>
      <c r="F35" s="4">
        <v>0</v>
      </c>
    </row>
    <row r="36" spans="1:6" ht="16.5" customHeight="1" x14ac:dyDescent="0.25">
      <c r="A36" s="202">
        <v>31</v>
      </c>
      <c r="B36" s="203" t="s">
        <v>31</v>
      </c>
      <c r="C36" s="204">
        <v>50</v>
      </c>
      <c r="D36" s="204">
        <v>50</v>
      </c>
      <c r="E36" s="4">
        <v>0</v>
      </c>
      <c r="F36" s="4">
        <v>0</v>
      </c>
    </row>
    <row r="37" spans="1:6" ht="16.5" customHeight="1" x14ac:dyDescent="0.25">
      <c r="A37" s="2">
        <v>32</v>
      </c>
      <c r="B37" s="203" t="s">
        <v>33</v>
      </c>
      <c r="C37" s="204">
        <v>995</v>
      </c>
      <c r="D37" s="204">
        <v>995</v>
      </c>
      <c r="E37" s="4">
        <v>0</v>
      </c>
      <c r="F37" s="4">
        <v>0</v>
      </c>
    </row>
    <row r="38" spans="1:6" ht="16.5" customHeight="1" x14ac:dyDescent="0.25">
      <c r="A38" s="202">
        <v>33</v>
      </c>
      <c r="B38" s="203" t="s">
        <v>34</v>
      </c>
      <c r="C38" s="204">
        <v>4713</v>
      </c>
      <c r="D38" s="204">
        <v>4213</v>
      </c>
      <c r="E38" s="4">
        <v>500</v>
      </c>
      <c r="F38" s="4">
        <v>0</v>
      </c>
    </row>
    <row r="39" spans="1:6" ht="16.5" customHeight="1" x14ac:dyDescent="0.25">
      <c r="A39" s="202">
        <v>34</v>
      </c>
      <c r="B39" s="203" t="s">
        <v>35</v>
      </c>
      <c r="C39" s="204">
        <v>904</v>
      </c>
      <c r="D39" s="204">
        <v>904</v>
      </c>
      <c r="E39" s="4">
        <v>0</v>
      </c>
      <c r="F39" s="4">
        <v>0</v>
      </c>
    </row>
    <row r="40" spans="1:6" ht="16.5" customHeight="1" x14ac:dyDescent="0.25">
      <c r="A40" s="2">
        <v>35</v>
      </c>
      <c r="B40" s="203" t="s">
        <v>36</v>
      </c>
      <c r="C40" s="204">
        <v>820</v>
      </c>
      <c r="D40" s="204">
        <v>820</v>
      </c>
      <c r="E40" s="4">
        <v>0</v>
      </c>
      <c r="F40" s="4">
        <v>0</v>
      </c>
    </row>
    <row r="41" spans="1:6" ht="16.5" customHeight="1" x14ac:dyDescent="0.25">
      <c r="A41" s="202">
        <v>36</v>
      </c>
      <c r="B41" s="203" t="s">
        <v>230</v>
      </c>
      <c r="C41" s="204">
        <v>50</v>
      </c>
      <c r="D41" s="204">
        <v>50</v>
      </c>
      <c r="E41" s="4">
        <v>0</v>
      </c>
      <c r="F41" s="4">
        <v>0</v>
      </c>
    </row>
    <row r="42" spans="1:6" ht="16.5" customHeight="1" x14ac:dyDescent="0.25">
      <c r="A42" s="202">
        <v>37</v>
      </c>
      <c r="B42" s="203" t="s">
        <v>661</v>
      </c>
      <c r="C42" s="204">
        <v>50</v>
      </c>
      <c r="D42" s="204">
        <v>50</v>
      </c>
      <c r="E42" s="4">
        <v>0</v>
      </c>
      <c r="F42" s="4">
        <v>0</v>
      </c>
    </row>
    <row r="43" spans="1:6" ht="16.5" customHeight="1" x14ac:dyDescent="0.25">
      <c r="A43" s="2">
        <v>38</v>
      </c>
      <c r="B43" s="203" t="s">
        <v>37</v>
      </c>
      <c r="C43" s="204">
        <v>540</v>
      </c>
      <c r="D43" s="204">
        <v>540</v>
      </c>
      <c r="E43" s="4">
        <v>0</v>
      </c>
      <c r="F43" s="4">
        <v>0</v>
      </c>
    </row>
    <row r="44" spans="1:6" ht="16.5" customHeight="1" x14ac:dyDescent="0.25">
      <c r="A44" s="202">
        <v>39</v>
      </c>
      <c r="B44" s="203" t="s">
        <v>38</v>
      </c>
      <c r="C44" s="204">
        <v>1352</v>
      </c>
      <c r="D44" s="204">
        <v>1304</v>
      </c>
      <c r="E44" s="4">
        <v>48</v>
      </c>
      <c r="F44" s="4">
        <v>0</v>
      </c>
    </row>
    <row r="45" spans="1:6" ht="16.5" customHeight="1" x14ac:dyDescent="0.25">
      <c r="A45" s="202">
        <v>40</v>
      </c>
      <c r="B45" s="203" t="s">
        <v>39</v>
      </c>
      <c r="C45" s="204">
        <v>3242</v>
      </c>
      <c r="D45" s="204">
        <v>3151</v>
      </c>
      <c r="E45" s="4">
        <v>91</v>
      </c>
      <c r="F45" s="4">
        <v>0</v>
      </c>
    </row>
    <row r="46" spans="1:6" ht="16.5" customHeight="1" x14ac:dyDescent="0.25">
      <c r="A46" s="2">
        <v>41</v>
      </c>
      <c r="B46" s="203" t="s">
        <v>457</v>
      </c>
      <c r="C46" s="204">
        <v>27</v>
      </c>
      <c r="D46" s="204">
        <v>27</v>
      </c>
      <c r="E46" s="4">
        <v>0</v>
      </c>
      <c r="F46" s="4">
        <v>0</v>
      </c>
    </row>
    <row r="47" spans="1:6" ht="16.5" customHeight="1" x14ac:dyDescent="0.25">
      <c r="A47" s="202">
        <v>42</v>
      </c>
      <c r="B47" s="203" t="s">
        <v>40</v>
      </c>
      <c r="C47" s="204">
        <v>1374</v>
      </c>
      <c r="D47" s="204">
        <v>1374</v>
      </c>
      <c r="E47" s="4">
        <v>0</v>
      </c>
      <c r="F47" s="4">
        <v>0</v>
      </c>
    </row>
    <row r="48" spans="1:6" ht="16.5" customHeight="1" x14ac:dyDescent="0.25">
      <c r="A48" s="202">
        <v>43</v>
      </c>
      <c r="B48" s="203" t="s">
        <v>41</v>
      </c>
      <c r="C48" s="204">
        <v>1533</v>
      </c>
      <c r="D48" s="204">
        <v>1533</v>
      </c>
      <c r="E48" s="4">
        <v>0</v>
      </c>
      <c r="F48" s="4">
        <v>0</v>
      </c>
    </row>
    <row r="49" spans="1:6" ht="16.5" customHeight="1" x14ac:dyDescent="0.25">
      <c r="A49" s="2">
        <v>44</v>
      </c>
      <c r="B49" s="203" t="s">
        <v>42</v>
      </c>
      <c r="C49" s="204">
        <v>2729</v>
      </c>
      <c r="D49" s="204">
        <v>2729</v>
      </c>
      <c r="E49" s="4">
        <v>0</v>
      </c>
      <c r="F49" s="4">
        <v>0</v>
      </c>
    </row>
    <row r="50" spans="1:6" ht="16.5" customHeight="1" x14ac:dyDescent="0.25">
      <c r="A50" s="202">
        <v>45</v>
      </c>
      <c r="B50" s="203" t="s">
        <v>43</v>
      </c>
      <c r="C50" s="204">
        <v>403</v>
      </c>
      <c r="D50" s="204">
        <v>0</v>
      </c>
      <c r="E50" s="4">
        <v>0</v>
      </c>
      <c r="F50" s="4">
        <v>403</v>
      </c>
    </row>
    <row r="51" spans="1:6" ht="16.5" customHeight="1" x14ac:dyDescent="0.25">
      <c r="A51" s="202">
        <v>46</v>
      </c>
      <c r="B51" s="203" t="s">
        <v>44</v>
      </c>
      <c r="C51" s="204">
        <v>3800</v>
      </c>
      <c r="D51" s="204">
        <v>3800</v>
      </c>
      <c r="E51" s="4">
        <v>0</v>
      </c>
      <c r="F51" s="4">
        <v>0</v>
      </c>
    </row>
    <row r="52" spans="1:6" ht="16.5" customHeight="1" x14ac:dyDescent="0.25">
      <c r="A52" s="2">
        <v>47</v>
      </c>
      <c r="B52" s="203" t="s">
        <v>45</v>
      </c>
      <c r="C52" s="204">
        <v>2530</v>
      </c>
      <c r="D52" s="204">
        <v>2530</v>
      </c>
      <c r="E52" s="4">
        <v>0</v>
      </c>
      <c r="F52" s="4">
        <v>0</v>
      </c>
    </row>
    <row r="53" spans="1:6" ht="16.5" customHeight="1" x14ac:dyDescent="0.25">
      <c r="A53" s="202">
        <v>48</v>
      </c>
      <c r="B53" s="203" t="s">
        <v>46</v>
      </c>
      <c r="C53" s="204">
        <v>8774</v>
      </c>
      <c r="D53" s="204">
        <v>8474</v>
      </c>
      <c r="E53" s="4">
        <v>300</v>
      </c>
      <c r="F53" s="4">
        <v>0</v>
      </c>
    </row>
    <row r="54" spans="1:6" ht="16.5" customHeight="1" x14ac:dyDescent="0.25">
      <c r="A54" s="202">
        <v>49</v>
      </c>
      <c r="B54" s="203" t="s">
        <v>47</v>
      </c>
      <c r="C54" s="204">
        <v>7977</v>
      </c>
      <c r="D54" s="204">
        <v>7977</v>
      </c>
      <c r="E54" s="4">
        <v>0</v>
      </c>
      <c r="F54" s="4">
        <v>0</v>
      </c>
    </row>
    <row r="55" spans="1:6" ht="16.5" customHeight="1" x14ac:dyDescent="0.25">
      <c r="A55" s="2">
        <v>50</v>
      </c>
      <c r="B55" s="203" t="s">
        <v>48</v>
      </c>
      <c r="C55" s="204">
        <v>1211</v>
      </c>
      <c r="D55" s="204">
        <v>1211</v>
      </c>
      <c r="E55" s="4">
        <v>0</v>
      </c>
      <c r="F55" s="4">
        <v>0</v>
      </c>
    </row>
    <row r="56" spans="1:6" ht="16.5" customHeight="1" x14ac:dyDescent="0.25">
      <c r="A56" s="202">
        <v>51</v>
      </c>
      <c r="B56" s="203" t="s">
        <v>49</v>
      </c>
      <c r="C56" s="204">
        <v>4429</v>
      </c>
      <c r="D56" s="204">
        <v>3429</v>
      </c>
      <c r="E56" s="4">
        <v>1000</v>
      </c>
      <c r="F56" s="4">
        <v>0</v>
      </c>
    </row>
    <row r="57" spans="1:6" ht="16.5" customHeight="1" x14ac:dyDescent="0.25">
      <c r="A57" s="202">
        <v>52</v>
      </c>
      <c r="B57" s="203" t="s">
        <v>50</v>
      </c>
      <c r="C57" s="204">
        <v>12077</v>
      </c>
      <c r="D57" s="204">
        <v>11077</v>
      </c>
      <c r="E57" s="4">
        <v>1000</v>
      </c>
      <c r="F57" s="4">
        <v>0</v>
      </c>
    </row>
    <row r="58" spans="1:6" ht="16.5" customHeight="1" x14ac:dyDescent="0.25">
      <c r="A58" s="2">
        <v>53</v>
      </c>
      <c r="B58" s="203" t="s">
        <v>51</v>
      </c>
      <c r="C58" s="204">
        <v>1976</v>
      </c>
      <c r="D58" s="204">
        <v>1976</v>
      </c>
      <c r="E58" s="4">
        <v>0</v>
      </c>
      <c r="F58" s="4">
        <v>0</v>
      </c>
    </row>
    <row r="59" spans="1:6" ht="16.5" customHeight="1" x14ac:dyDescent="0.25">
      <c r="A59" s="202">
        <v>54</v>
      </c>
      <c r="B59" s="203" t="s">
        <v>52</v>
      </c>
      <c r="C59" s="204">
        <v>3114</v>
      </c>
      <c r="D59" s="204">
        <v>3114</v>
      </c>
      <c r="E59" s="4">
        <v>0</v>
      </c>
      <c r="F59" s="4">
        <v>0</v>
      </c>
    </row>
    <row r="60" spans="1:6" ht="16.5" customHeight="1" x14ac:dyDescent="0.25">
      <c r="A60" s="202">
        <v>55</v>
      </c>
      <c r="B60" s="203" t="s">
        <v>53</v>
      </c>
      <c r="C60" s="204">
        <v>7788</v>
      </c>
      <c r="D60" s="204">
        <v>4656</v>
      </c>
      <c r="E60" s="4">
        <v>3132</v>
      </c>
      <c r="F60" s="4">
        <v>0</v>
      </c>
    </row>
    <row r="61" spans="1:6" ht="16.5" customHeight="1" x14ac:dyDescent="0.25">
      <c r="A61" s="2">
        <v>56</v>
      </c>
      <c r="B61" s="203" t="s">
        <v>54</v>
      </c>
      <c r="C61" s="204">
        <v>300</v>
      </c>
      <c r="D61" s="204">
        <v>300</v>
      </c>
      <c r="E61" s="4">
        <v>0</v>
      </c>
      <c r="F61" s="4">
        <v>0</v>
      </c>
    </row>
    <row r="62" spans="1:6" ht="16.5" customHeight="1" x14ac:dyDescent="0.25">
      <c r="A62" s="202">
        <v>57</v>
      </c>
      <c r="B62" s="203" t="s">
        <v>55</v>
      </c>
      <c r="C62" s="204">
        <v>2929</v>
      </c>
      <c r="D62" s="204">
        <v>2929</v>
      </c>
      <c r="E62" s="4">
        <v>0</v>
      </c>
      <c r="F62" s="4">
        <v>0</v>
      </c>
    </row>
    <row r="63" spans="1:6" ht="16.5" customHeight="1" x14ac:dyDescent="0.25">
      <c r="A63" s="202">
        <v>58</v>
      </c>
      <c r="B63" s="203" t="s">
        <v>56</v>
      </c>
      <c r="C63" s="204">
        <v>3257</v>
      </c>
      <c r="D63" s="204">
        <v>3257</v>
      </c>
      <c r="E63" s="4">
        <v>0</v>
      </c>
      <c r="F63" s="4">
        <v>0</v>
      </c>
    </row>
    <row r="64" spans="1:6" ht="16.5" customHeight="1" x14ac:dyDescent="0.25">
      <c r="A64" s="2">
        <v>59</v>
      </c>
      <c r="B64" s="203" t="s">
        <v>57</v>
      </c>
      <c r="C64" s="204">
        <v>2540</v>
      </c>
      <c r="D64" s="204">
        <v>2540</v>
      </c>
      <c r="E64" s="4">
        <v>0</v>
      </c>
      <c r="F64" s="4">
        <v>0</v>
      </c>
    </row>
    <row r="65" spans="1:6" ht="16.5" customHeight="1" x14ac:dyDescent="0.25">
      <c r="A65" s="202">
        <v>60</v>
      </c>
      <c r="B65" s="203" t="s">
        <v>58</v>
      </c>
      <c r="C65" s="204">
        <v>322</v>
      </c>
      <c r="D65" s="204">
        <v>322</v>
      </c>
      <c r="E65" s="4">
        <v>0</v>
      </c>
      <c r="F65" s="4">
        <v>0</v>
      </c>
    </row>
    <row r="66" spans="1:6" ht="16.5" customHeight="1" x14ac:dyDescent="0.25">
      <c r="A66" s="202">
        <v>61</v>
      </c>
      <c r="B66" s="203" t="s">
        <v>59</v>
      </c>
      <c r="C66" s="204">
        <v>180</v>
      </c>
      <c r="D66" s="204">
        <v>180</v>
      </c>
      <c r="E66" s="4">
        <v>0</v>
      </c>
      <c r="F66" s="4">
        <v>0</v>
      </c>
    </row>
    <row r="67" spans="1:6" ht="16.5" customHeight="1" x14ac:dyDescent="0.25">
      <c r="A67" s="2">
        <v>62</v>
      </c>
      <c r="B67" s="203" t="s">
        <v>60</v>
      </c>
      <c r="C67" s="204">
        <v>980</v>
      </c>
      <c r="D67" s="204">
        <v>980</v>
      </c>
      <c r="E67" s="4">
        <v>0</v>
      </c>
      <c r="F67" s="4">
        <v>0</v>
      </c>
    </row>
    <row r="68" spans="1:6" ht="16.5" customHeight="1" x14ac:dyDescent="0.25">
      <c r="A68" s="202">
        <v>63</v>
      </c>
      <c r="B68" s="203" t="s">
        <v>61</v>
      </c>
      <c r="C68" s="204">
        <v>1127</v>
      </c>
      <c r="D68" s="204">
        <v>1127</v>
      </c>
      <c r="E68" s="4">
        <v>0</v>
      </c>
      <c r="F68" s="4">
        <v>0</v>
      </c>
    </row>
    <row r="69" spans="1:6" ht="16.5" customHeight="1" x14ac:dyDescent="0.25">
      <c r="A69" s="202">
        <v>64</v>
      </c>
      <c r="B69" s="203" t="s">
        <v>62</v>
      </c>
      <c r="C69" s="204">
        <v>600</v>
      </c>
      <c r="D69" s="204">
        <v>600</v>
      </c>
      <c r="E69" s="4">
        <v>0</v>
      </c>
      <c r="F69" s="4">
        <v>0</v>
      </c>
    </row>
    <row r="70" spans="1:6" ht="16.5" customHeight="1" x14ac:dyDescent="0.25">
      <c r="A70" s="2">
        <v>65</v>
      </c>
      <c r="B70" s="203" t="s">
        <v>63</v>
      </c>
      <c r="C70" s="204">
        <v>8</v>
      </c>
      <c r="D70" s="204">
        <v>0</v>
      </c>
      <c r="E70" s="4">
        <v>0</v>
      </c>
      <c r="F70" s="4">
        <v>8</v>
      </c>
    </row>
    <row r="71" spans="1:6" ht="16.5" customHeight="1" x14ac:dyDescent="0.25">
      <c r="A71" s="202">
        <v>66</v>
      </c>
      <c r="B71" s="203" t="s">
        <v>64</v>
      </c>
      <c r="C71" s="204">
        <v>100</v>
      </c>
      <c r="D71" s="204">
        <v>100</v>
      </c>
      <c r="E71" s="4">
        <v>0</v>
      </c>
      <c r="F71" s="4">
        <v>0</v>
      </c>
    </row>
    <row r="72" spans="1:6" ht="16.5" customHeight="1" x14ac:dyDescent="0.25">
      <c r="A72" s="202">
        <v>67</v>
      </c>
      <c r="B72" s="203" t="s">
        <v>662</v>
      </c>
      <c r="C72" s="204">
        <v>50</v>
      </c>
      <c r="D72" s="204">
        <v>35</v>
      </c>
      <c r="E72" s="4">
        <v>15</v>
      </c>
      <c r="F72" s="4">
        <v>0</v>
      </c>
    </row>
    <row r="73" spans="1:6" ht="16.5" customHeight="1" x14ac:dyDescent="0.25">
      <c r="A73" s="2">
        <v>68</v>
      </c>
      <c r="B73" s="203" t="s">
        <v>65</v>
      </c>
      <c r="C73" s="204">
        <v>75</v>
      </c>
      <c r="D73" s="204">
        <v>75</v>
      </c>
      <c r="E73" s="4">
        <v>0</v>
      </c>
      <c r="F73" s="4">
        <v>0</v>
      </c>
    </row>
    <row r="74" spans="1:6" ht="16.5" customHeight="1" x14ac:dyDescent="0.25">
      <c r="A74" s="202">
        <v>69</v>
      </c>
      <c r="B74" s="203" t="s">
        <v>66</v>
      </c>
      <c r="C74" s="204">
        <v>100</v>
      </c>
      <c r="D74" s="204">
        <v>100</v>
      </c>
      <c r="E74" s="4">
        <v>0</v>
      </c>
      <c r="F74" s="4">
        <v>0</v>
      </c>
    </row>
    <row r="75" spans="1:6" ht="16.5" customHeight="1" x14ac:dyDescent="0.25">
      <c r="A75" s="202">
        <v>70</v>
      </c>
      <c r="B75" s="203" t="s">
        <v>67</v>
      </c>
      <c r="C75" s="204">
        <v>8</v>
      </c>
      <c r="D75" s="204">
        <v>0</v>
      </c>
      <c r="E75" s="4">
        <v>0</v>
      </c>
      <c r="F75" s="4">
        <v>8</v>
      </c>
    </row>
    <row r="76" spans="1:6" ht="16.5" customHeight="1" x14ac:dyDescent="0.25">
      <c r="A76" s="2">
        <v>71</v>
      </c>
      <c r="B76" s="203" t="s">
        <v>68</v>
      </c>
      <c r="C76" s="204">
        <v>10</v>
      </c>
      <c r="D76" s="204">
        <v>10</v>
      </c>
      <c r="E76" s="4">
        <v>0</v>
      </c>
      <c r="F76" s="4">
        <v>0</v>
      </c>
    </row>
    <row r="77" spans="1:6" ht="16.5" customHeight="1" x14ac:dyDescent="0.25">
      <c r="A77" s="202">
        <v>72</v>
      </c>
      <c r="B77" s="203" t="s">
        <v>69</v>
      </c>
      <c r="C77" s="204">
        <v>50</v>
      </c>
      <c r="D77" s="204">
        <v>50</v>
      </c>
      <c r="E77" s="4">
        <v>0</v>
      </c>
      <c r="F77" s="4">
        <v>0</v>
      </c>
    </row>
    <row r="78" spans="1:6" ht="16.5" customHeight="1" x14ac:dyDescent="0.25">
      <c r="A78" s="202">
        <v>73</v>
      </c>
      <c r="B78" s="203" t="s">
        <v>70</v>
      </c>
      <c r="C78" s="204">
        <v>50</v>
      </c>
      <c r="D78" s="204">
        <v>50</v>
      </c>
      <c r="E78" s="4">
        <v>0</v>
      </c>
      <c r="F78" s="4">
        <v>0</v>
      </c>
    </row>
    <row r="79" spans="1:6" ht="16.5" customHeight="1" x14ac:dyDescent="0.25">
      <c r="A79" s="2">
        <v>74</v>
      </c>
      <c r="B79" s="203" t="s">
        <v>335</v>
      </c>
      <c r="C79" s="204">
        <v>2411</v>
      </c>
      <c r="D79" s="204">
        <v>2411</v>
      </c>
      <c r="E79" s="4">
        <v>0</v>
      </c>
      <c r="F79" s="4">
        <v>0</v>
      </c>
    </row>
    <row r="80" spans="1:6" ht="16.5" customHeight="1" x14ac:dyDescent="0.25">
      <c r="A80" s="202">
        <v>75</v>
      </c>
      <c r="B80" s="203" t="s">
        <v>72</v>
      </c>
      <c r="C80" s="204">
        <v>500</v>
      </c>
      <c r="D80" s="204">
        <v>500</v>
      </c>
      <c r="E80" s="4">
        <v>0</v>
      </c>
      <c r="F80" s="4">
        <v>0</v>
      </c>
    </row>
    <row r="81" spans="1:6" ht="16.5" customHeight="1" x14ac:dyDescent="0.25">
      <c r="A81" s="202">
        <v>76</v>
      </c>
      <c r="B81" s="203" t="s">
        <v>73</v>
      </c>
      <c r="C81" s="204">
        <v>50</v>
      </c>
      <c r="D81" s="204">
        <v>50</v>
      </c>
      <c r="E81" s="4">
        <v>0</v>
      </c>
      <c r="F81" s="4">
        <v>0</v>
      </c>
    </row>
    <row r="82" spans="1:6" ht="16.5" customHeight="1" x14ac:dyDescent="0.25">
      <c r="A82" s="2">
        <v>77</v>
      </c>
      <c r="B82" s="203" t="s">
        <v>74</v>
      </c>
      <c r="C82" s="204">
        <v>8</v>
      </c>
      <c r="D82" s="204">
        <v>0</v>
      </c>
      <c r="E82" s="4">
        <v>0</v>
      </c>
      <c r="F82" s="4">
        <v>8</v>
      </c>
    </row>
    <row r="83" spans="1:6" ht="16.5" customHeight="1" x14ac:dyDescent="0.25">
      <c r="A83" s="202">
        <v>78</v>
      </c>
      <c r="B83" s="203" t="s">
        <v>75</v>
      </c>
      <c r="C83" s="204">
        <v>50</v>
      </c>
      <c r="D83" s="204">
        <v>50</v>
      </c>
      <c r="E83" s="4">
        <v>0</v>
      </c>
      <c r="F83" s="4">
        <v>0</v>
      </c>
    </row>
    <row r="84" spans="1:6" ht="16.5" customHeight="1" x14ac:dyDescent="0.25">
      <c r="A84" s="202">
        <v>79</v>
      </c>
      <c r="B84" s="203" t="s">
        <v>663</v>
      </c>
      <c r="C84" s="204">
        <v>30</v>
      </c>
      <c r="D84" s="204">
        <v>0</v>
      </c>
      <c r="E84" s="4">
        <v>0</v>
      </c>
      <c r="F84" s="4">
        <v>30</v>
      </c>
    </row>
    <row r="85" spans="1:6" ht="16.5" customHeight="1" x14ac:dyDescent="0.25">
      <c r="A85" s="2">
        <v>80</v>
      </c>
      <c r="B85" s="203" t="s">
        <v>76</v>
      </c>
      <c r="C85" s="204">
        <v>50</v>
      </c>
      <c r="D85" s="204">
        <v>50</v>
      </c>
      <c r="E85" s="4">
        <v>0</v>
      </c>
      <c r="F85" s="4">
        <v>0</v>
      </c>
    </row>
    <row r="86" spans="1:6" ht="16.5" customHeight="1" x14ac:dyDescent="0.25">
      <c r="A86" s="202">
        <v>81</v>
      </c>
      <c r="B86" s="203" t="s">
        <v>77</v>
      </c>
      <c r="C86" s="204">
        <v>282</v>
      </c>
      <c r="D86" s="204">
        <v>0</v>
      </c>
      <c r="E86" s="4">
        <v>0</v>
      </c>
      <c r="F86" s="4">
        <v>282</v>
      </c>
    </row>
    <row r="87" spans="1:6" ht="16.5" customHeight="1" x14ac:dyDescent="0.25">
      <c r="A87" s="202">
        <v>82</v>
      </c>
      <c r="B87" s="203" t="s">
        <v>78</v>
      </c>
      <c r="C87" s="204">
        <v>50</v>
      </c>
      <c r="D87" s="204">
        <v>50</v>
      </c>
      <c r="E87" s="4">
        <v>0</v>
      </c>
      <c r="F87" s="4">
        <v>0</v>
      </c>
    </row>
    <row r="88" spans="1:6" ht="16.5" customHeight="1" x14ac:dyDescent="0.25">
      <c r="A88" s="2">
        <v>83</v>
      </c>
      <c r="B88" s="203" t="s">
        <v>79</v>
      </c>
      <c r="C88" s="204">
        <v>50</v>
      </c>
      <c r="D88" s="204">
        <v>50</v>
      </c>
      <c r="E88" s="4">
        <v>0</v>
      </c>
      <c r="F88" s="4">
        <v>0</v>
      </c>
    </row>
    <row r="89" spans="1:6" ht="16.5" customHeight="1" x14ac:dyDescent="0.25">
      <c r="A89" s="202">
        <v>84</v>
      </c>
      <c r="B89" s="203" t="s">
        <v>80</v>
      </c>
      <c r="C89" s="204">
        <v>1000</v>
      </c>
      <c r="D89" s="204">
        <v>1000</v>
      </c>
      <c r="E89" s="4">
        <v>0</v>
      </c>
      <c r="F89" s="4">
        <v>0</v>
      </c>
    </row>
    <row r="90" spans="1:6" ht="16.5" customHeight="1" x14ac:dyDescent="0.25">
      <c r="A90" s="202">
        <v>85</v>
      </c>
      <c r="B90" s="203" t="s">
        <v>81</v>
      </c>
      <c r="C90" s="204">
        <v>7689</v>
      </c>
      <c r="D90" s="204">
        <v>438</v>
      </c>
      <c r="E90" s="4">
        <v>7061</v>
      </c>
      <c r="F90" s="4">
        <v>190</v>
      </c>
    </row>
    <row r="91" spans="1:6" ht="16.5" customHeight="1" x14ac:dyDescent="0.25">
      <c r="A91" s="2">
        <v>86</v>
      </c>
      <c r="B91" s="203" t="s">
        <v>83</v>
      </c>
      <c r="C91" s="204">
        <v>2657</v>
      </c>
      <c r="D91" s="204">
        <v>2657</v>
      </c>
      <c r="E91" s="4">
        <v>0</v>
      </c>
      <c r="F91" s="4">
        <v>0</v>
      </c>
    </row>
    <row r="92" spans="1:6" ht="16.5" customHeight="1" x14ac:dyDescent="0.25">
      <c r="A92" s="202">
        <v>87</v>
      </c>
      <c r="B92" s="203" t="s">
        <v>84</v>
      </c>
      <c r="C92" s="204">
        <v>1637</v>
      </c>
      <c r="D92" s="204">
        <v>1637</v>
      </c>
      <c r="E92" s="4">
        <v>0</v>
      </c>
      <c r="F92" s="4">
        <v>0</v>
      </c>
    </row>
    <row r="93" spans="1:6" ht="16.5" customHeight="1" x14ac:dyDescent="0.25">
      <c r="A93" s="202">
        <v>88</v>
      </c>
      <c r="B93" s="203" t="s">
        <v>85</v>
      </c>
      <c r="C93" s="204">
        <v>1218</v>
      </c>
      <c r="D93" s="204">
        <v>1218</v>
      </c>
      <c r="E93" s="4">
        <v>0</v>
      </c>
      <c r="F93" s="4">
        <v>0</v>
      </c>
    </row>
    <row r="94" spans="1:6" ht="16.5" customHeight="1" x14ac:dyDescent="0.25">
      <c r="A94" s="2">
        <v>89</v>
      </c>
      <c r="B94" s="203" t="s">
        <v>86</v>
      </c>
      <c r="C94" s="204">
        <v>1777</v>
      </c>
      <c r="D94" s="204">
        <v>1777</v>
      </c>
      <c r="E94" s="4">
        <v>0</v>
      </c>
      <c r="F94" s="4">
        <v>0</v>
      </c>
    </row>
    <row r="95" spans="1:6" ht="16.5" customHeight="1" x14ac:dyDescent="0.25">
      <c r="A95" s="202">
        <v>90</v>
      </c>
      <c r="B95" s="203" t="s">
        <v>87</v>
      </c>
      <c r="C95" s="204">
        <v>2435</v>
      </c>
      <c r="D95" s="204">
        <v>2435</v>
      </c>
      <c r="E95" s="4">
        <v>0</v>
      </c>
      <c r="F95" s="4">
        <v>0</v>
      </c>
    </row>
    <row r="96" spans="1:6" ht="16.5" customHeight="1" x14ac:dyDescent="0.25">
      <c r="A96" s="202">
        <v>91</v>
      </c>
      <c r="B96" s="203" t="s">
        <v>88</v>
      </c>
      <c r="C96" s="204">
        <v>1350</v>
      </c>
      <c r="D96" s="204">
        <v>1350</v>
      </c>
      <c r="E96" s="4">
        <v>0</v>
      </c>
      <c r="F96" s="4">
        <v>0</v>
      </c>
    </row>
    <row r="97" spans="1:6" ht="16.5" customHeight="1" x14ac:dyDescent="0.25">
      <c r="A97" s="2">
        <v>92</v>
      </c>
      <c r="B97" s="203" t="s">
        <v>89</v>
      </c>
      <c r="C97" s="204">
        <v>982</v>
      </c>
      <c r="D97" s="204">
        <v>982</v>
      </c>
      <c r="E97" s="4">
        <v>0</v>
      </c>
      <c r="F97" s="4">
        <v>0</v>
      </c>
    </row>
    <row r="98" spans="1:6" ht="16.5" customHeight="1" x14ac:dyDescent="0.25">
      <c r="A98" s="202">
        <v>93</v>
      </c>
      <c r="B98" s="203" t="s">
        <v>90</v>
      </c>
      <c r="C98" s="204">
        <v>765</v>
      </c>
      <c r="D98" s="204">
        <v>765</v>
      </c>
      <c r="E98" s="4">
        <v>0</v>
      </c>
      <c r="F98" s="4">
        <v>0</v>
      </c>
    </row>
    <row r="99" spans="1:6" ht="16.5" customHeight="1" x14ac:dyDescent="0.25">
      <c r="A99" s="202">
        <v>94</v>
      </c>
      <c r="B99" s="203" t="s">
        <v>91</v>
      </c>
      <c r="C99" s="204">
        <v>1150</v>
      </c>
      <c r="D99" s="204">
        <v>1150</v>
      </c>
      <c r="E99" s="4">
        <v>0</v>
      </c>
      <c r="F99" s="4">
        <v>0</v>
      </c>
    </row>
    <row r="100" spans="1:6" ht="16.5" customHeight="1" x14ac:dyDescent="0.25">
      <c r="A100" s="2">
        <v>95</v>
      </c>
      <c r="B100" s="203" t="s">
        <v>92</v>
      </c>
      <c r="C100" s="204">
        <v>935</v>
      </c>
      <c r="D100" s="204">
        <v>935</v>
      </c>
      <c r="E100" s="4">
        <v>0</v>
      </c>
      <c r="F100" s="4">
        <v>0</v>
      </c>
    </row>
    <row r="101" spans="1:6" ht="16.5" customHeight="1" x14ac:dyDescent="0.25">
      <c r="A101" s="202">
        <v>96</v>
      </c>
      <c r="B101" s="203" t="s">
        <v>93</v>
      </c>
      <c r="C101" s="204">
        <v>1337</v>
      </c>
      <c r="D101" s="204">
        <v>1337</v>
      </c>
      <c r="E101" s="4">
        <v>0</v>
      </c>
      <c r="F101" s="4">
        <v>0</v>
      </c>
    </row>
    <row r="102" spans="1:6" ht="16.5" customHeight="1" x14ac:dyDescent="0.25">
      <c r="A102" s="202">
        <v>97</v>
      </c>
      <c r="B102" s="203" t="s">
        <v>94</v>
      </c>
      <c r="C102" s="204">
        <v>1158</v>
      </c>
      <c r="D102" s="204">
        <v>1158</v>
      </c>
      <c r="E102" s="4">
        <v>0</v>
      </c>
      <c r="F102" s="4">
        <v>0</v>
      </c>
    </row>
    <row r="103" spans="1:6" ht="16.5" customHeight="1" x14ac:dyDescent="0.25">
      <c r="A103" s="2">
        <v>98</v>
      </c>
      <c r="B103" s="203" t="s">
        <v>95</v>
      </c>
      <c r="C103" s="204">
        <v>842</v>
      </c>
      <c r="D103" s="204">
        <v>842</v>
      </c>
      <c r="E103" s="4">
        <v>0</v>
      </c>
      <c r="F103" s="4">
        <v>0</v>
      </c>
    </row>
    <row r="104" spans="1:6" ht="16.5" customHeight="1" x14ac:dyDescent="0.25">
      <c r="A104" s="202">
        <v>99</v>
      </c>
      <c r="B104" s="203" t="s">
        <v>96</v>
      </c>
      <c r="C104" s="204">
        <v>1275</v>
      </c>
      <c r="D104" s="204">
        <v>1275</v>
      </c>
      <c r="E104" s="4">
        <v>0</v>
      </c>
      <c r="F104" s="4">
        <v>0</v>
      </c>
    </row>
    <row r="105" spans="1:6" ht="16.5" customHeight="1" x14ac:dyDescent="0.25">
      <c r="A105" s="202">
        <v>100</v>
      </c>
      <c r="B105" s="203" t="s">
        <v>97</v>
      </c>
      <c r="C105" s="204">
        <v>1214</v>
      </c>
      <c r="D105" s="204">
        <v>1214</v>
      </c>
      <c r="E105" s="4">
        <v>0</v>
      </c>
      <c r="F105" s="4">
        <v>0</v>
      </c>
    </row>
    <row r="106" spans="1:6" ht="16.5" customHeight="1" x14ac:dyDescent="0.25">
      <c r="A106" s="2">
        <v>101</v>
      </c>
      <c r="B106" s="203" t="s">
        <v>98</v>
      </c>
      <c r="C106" s="204">
        <v>1164</v>
      </c>
      <c r="D106" s="204">
        <v>1164</v>
      </c>
      <c r="E106" s="4">
        <v>0</v>
      </c>
      <c r="F106" s="4">
        <v>0</v>
      </c>
    </row>
    <row r="107" spans="1:6" ht="16.5" customHeight="1" x14ac:dyDescent="0.25">
      <c r="A107" s="202">
        <v>102</v>
      </c>
      <c r="B107" s="203" t="s">
        <v>99</v>
      </c>
      <c r="C107" s="204">
        <v>1138</v>
      </c>
      <c r="D107" s="204">
        <v>1138</v>
      </c>
      <c r="E107" s="4">
        <v>0</v>
      </c>
      <c r="F107" s="4">
        <v>0</v>
      </c>
    </row>
    <row r="108" spans="1:6" ht="16.5" customHeight="1" x14ac:dyDescent="0.25">
      <c r="A108" s="202">
        <v>103</v>
      </c>
      <c r="B108" s="203" t="s">
        <v>100</v>
      </c>
      <c r="C108" s="204">
        <v>1100</v>
      </c>
      <c r="D108" s="204">
        <v>1100</v>
      </c>
      <c r="E108" s="4">
        <v>0</v>
      </c>
      <c r="F108" s="4">
        <v>0</v>
      </c>
    </row>
    <row r="109" spans="1:6" ht="16.5" customHeight="1" x14ac:dyDescent="0.25">
      <c r="A109" s="2">
        <v>104</v>
      </c>
      <c r="B109" s="203" t="s">
        <v>101</v>
      </c>
      <c r="C109" s="204">
        <v>827</v>
      </c>
      <c r="D109" s="204">
        <v>827</v>
      </c>
      <c r="E109" s="4">
        <v>0</v>
      </c>
      <c r="F109" s="4">
        <v>0</v>
      </c>
    </row>
    <row r="110" spans="1:6" ht="16.5" customHeight="1" x14ac:dyDescent="0.25">
      <c r="A110" s="202">
        <v>105</v>
      </c>
      <c r="B110" s="203" t="s">
        <v>102</v>
      </c>
      <c r="C110" s="204">
        <v>1734</v>
      </c>
      <c r="D110" s="204">
        <v>1734</v>
      </c>
      <c r="E110" s="4">
        <v>0</v>
      </c>
      <c r="F110" s="4">
        <v>0</v>
      </c>
    </row>
    <row r="111" spans="1:6" ht="16.5" customHeight="1" x14ac:dyDescent="0.25">
      <c r="A111" s="202">
        <v>106</v>
      </c>
      <c r="B111" s="203" t="s">
        <v>103</v>
      </c>
      <c r="C111" s="204">
        <v>700</v>
      </c>
      <c r="D111" s="204">
        <v>700</v>
      </c>
      <c r="E111" s="4">
        <v>0</v>
      </c>
      <c r="F111" s="4">
        <v>0</v>
      </c>
    </row>
    <row r="112" spans="1:6" ht="16.5" customHeight="1" x14ac:dyDescent="0.25">
      <c r="A112" s="2">
        <v>107</v>
      </c>
      <c r="B112" s="203" t="s">
        <v>104</v>
      </c>
      <c r="C112" s="204">
        <v>1250</v>
      </c>
      <c r="D112" s="204">
        <v>1250</v>
      </c>
      <c r="E112" s="4">
        <v>0</v>
      </c>
      <c r="F112" s="4">
        <v>0</v>
      </c>
    </row>
    <row r="113" spans="1:6" ht="16.5" customHeight="1" x14ac:dyDescent="0.25">
      <c r="A113" s="202">
        <v>108</v>
      </c>
      <c r="B113" s="203" t="s">
        <v>105</v>
      </c>
      <c r="C113" s="204">
        <v>2201</v>
      </c>
      <c r="D113" s="204">
        <v>2201</v>
      </c>
      <c r="E113" s="4">
        <v>0</v>
      </c>
      <c r="F113" s="4">
        <v>0</v>
      </c>
    </row>
    <row r="114" spans="1:6" ht="16.5" customHeight="1" x14ac:dyDescent="0.25">
      <c r="A114" s="202">
        <v>109</v>
      </c>
      <c r="B114" s="203" t="s">
        <v>106</v>
      </c>
      <c r="C114" s="204">
        <v>431</v>
      </c>
      <c r="D114" s="204">
        <v>320</v>
      </c>
      <c r="E114" s="4">
        <v>111</v>
      </c>
      <c r="F114" s="4">
        <v>0</v>
      </c>
    </row>
    <row r="115" spans="1:6" ht="16.5" customHeight="1" x14ac:dyDescent="0.25">
      <c r="A115" s="2">
        <v>110</v>
      </c>
      <c r="B115" s="203" t="s">
        <v>107</v>
      </c>
      <c r="C115" s="204">
        <v>370</v>
      </c>
      <c r="D115" s="204">
        <v>370</v>
      </c>
      <c r="E115" s="4">
        <v>0</v>
      </c>
      <c r="F115" s="4">
        <v>0</v>
      </c>
    </row>
    <row r="116" spans="1:6" ht="16.5" customHeight="1" x14ac:dyDescent="0.25">
      <c r="A116" s="202">
        <v>111</v>
      </c>
      <c r="B116" s="203" t="s">
        <v>108</v>
      </c>
      <c r="C116" s="204">
        <v>40</v>
      </c>
      <c r="D116" s="204">
        <v>40</v>
      </c>
      <c r="E116" s="4">
        <v>0</v>
      </c>
      <c r="F116" s="4">
        <v>0</v>
      </c>
    </row>
    <row r="117" spans="1:6" ht="16.5" customHeight="1" x14ac:dyDescent="0.25">
      <c r="A117" s="202">
        <v>112</v>
      </c>
      <c r="B117" s="203" t="s">
        <v>109</v>
      </c>
      <c r="C117" s="204">
        <v>1461</v>
      </c>
      <c r="D117" s="204">
        <v>1461</v>
      </c>
      <c r="E117" s="4">
        <v>0</v>
      </c>
      <c r="F117" s="4">
        <v>0</v>
      </c>
    </row>
    <row r="118" spans="1:6" ht="16.5" customHeight="1" x14ac:dyDescent="0.25">
      <c r="A118" s="2">
        <v>113</v>
      </c>
      <c r="B118" s="203" t="s">
        <v>110</v>
      </c>
      <c r="C118" s="204">
        <v>4082</v>
      </c>
      <c r="D118" s="204">
        <v>4082</v>
      </c>
      <c r="E118" s="4">
        <v>0</v>
      </c>
      <c r="F118" s="4">
        <v>0</v>
      </c>
    </row>
    <row r="119" spans="1:6" ht="16.5" customHeight="1" x14ac:dyDescent="0.25">
      <c r="A119" s="202">
        <v>114</v>
      </c>
      <c r="B119" s="203" t="s">
        <v>111</v>
      </c>
      <c r="C119" s="204">
        <v>1521</v>
      </c>
      <c r="D119" s="204">
        <v>1521</v>
      </c>
      <c r="E119" s="4">
        <v>0</v>
      </c>
      <c r="F119" s="4">
        <v>0</v>
      </c>
    </row>
    <row r="120" spans="1:6" ht="16.5" customHeight="1" x14ac:dyDescent="0.25">
      <c r="A120" s="202">
        <v>115</v>
      </c>
      <c r="B120" s="203" t="s">
        <v>112</v>
      </c>
      <c r="C120" s="204">
        <v>3831</v>
      </c>
      <c r="D120" s="204">
        <v>3831</v>
      </c>
      <c r="E120" s="4">
        <v>0</v>
      </c>
      <c r="F120" s="4">
        <v>0</v>
      </c>
    </row>
    <row r="121" spans="1:6" ht="16.5" customHeight="1" x14ac:dyDescent="0.25">
      <c r="A121" s="2">
        <v>116</v>
      </c>
      <c r="B121" s="203" t="s">
        <v>113</v>
      </c>
      <c r="C121" s="204">
        <v>7811</v>
      </c>
      <c r="D121" s="204">
        <v>7348</v>
      </c>
      <c r="E121" s="4">
        <v>463</v>
      </c>
      <c r="F121" s="4">
        <v>0</v>
      </c>
    </row>
    <row r="122" spans="1:6" ht="16.5" customHeight="1" x14ac:dyDescent="0.25">
      <c r="A122" s="202">
        <v>117</v>
      </c>
      <c r="B122" s="203" t="s">
        <v>664</v>
      </c>
      <c r="C122" s="204">
        <v>50</v>
      </c>
      <c r="D122" s="204">
        <v>50</v>
      </c>
      <c r="E122" s="4">
        <v>0</v>
      </c>
      <c r="F122" s="4">
        <v>0</v>
      </c>
    </row>
    <row r="123" spans="1:6" ht="16.5" customHeight="1" x14ac:dyDescent="0.25">
      <c r="A123" s="202">
        <v>118</v>
      </c>
      <c r="B123" s="203" t="s">
        <v>665</v>
      </c>
      <c r="C123" s="204">
        <v>50</v>
      </c>
      <c r="D123" s="204">
        <v>50</v>
      </c>
      <c r="E123" s="4">
        <v>0</v>
      </c>
      <c r="F123" s="4">
        <v>0</v>
      </c>
    </row>
    <row r="124" spans="1:6" ht="16.5" customHeight="1" x14ac:dyDescent="0.25">
      <c r="A124" s="2">
        <v>119</v>
      </c>
      <c r="B124" s="203" t="s">
        <v>666</v>
      </c>
      <c r="C124" s="204">
        <v>8</v>
      </c>
      <c r="D124" s="204">
        <v>0</v>
      </c>
      <c r="E124" s="4">
        <v>0</v>
      </c>
      <c r="F124" s="4">
        <v>8</v>
      </c>
    </row>
    <row r="125" spans="1:6" ht="16.5" customHeight="1" x14ac:dyDescent="0.25">
      <c r="A125" s="202">
        <v>120</v>
      </c>
      <c r="B125" s="208" t="s">
        <v>667</v>
      </c>
      <c r="C125" s="204">
        <v>50</v>
      </c>
      <c r="D125" s="204">
        <v>50</v>
      </c>
      <c r="E125" s="4">
        <v>0</v>
      </c>
      <c r="F125" s="4">
        <v>0</v>
      </c>
    </row>
    <row r="126" spans="1:6" ht="16.5" customHeight="1" x14ac:dyDescent="0.25">
      <c r="A126" s="202">
        <v>121</v>
      </c>
      <c r="B126" s="208" t="s">
        <v>668</v>
      </c>
      <c r="C126" s="204">
        <v>5</v>
      </c>
      <c r="D126" s="204">
        <v>5</v>
      </c>
      <c r="E126" s="4">
        <v>0</v>
      </c>
      <c r="F126" s="4">
        <v>0</v>
      </c>
    </row>
    <row r="127" spans="1:6" ht="16.5" customHeight="1" x14ac:dyDescent="0.25">
      <c r="A127" s="2">
        <v>122</v>
      </c>
      <c r="B127" s="208" t="s">
        <v>669</v>
      </c>
      <c r="C127" s="204">
        <v>3730</v>
      </c>
      <c r="D127" s="204">
        <v>5</v>
      </c>
      <c r="E127" s="4">
        <v>3725</v>
      </c>
      <c r="F127" s="4">
        <v>0</v>
      </c>
    </row>
    <row r="128" spans="1:6" s="200" customFormat="1" ht="16.5" customHeight="1" x14ac:dyDescent="0.25">
      <c r="A128" s="201"/>
      <c r="B128" s="144" t="s">
        <v>394</v>
      </c>
      <c r="C128" s="205">
        <f>SUM(C6:C127)</f>
        <v>235788</v>
      </c>
      <c r="D128" s="205">
        <f t="shared" ref="D128:F128" si="0">SUM(D6:D127)</f>
        <v>203248</v>
      </c>
      <c r="E128" s="205">
        <f t="shared" si="0"/>
        <v>30978</v>
      </c>
      <c r="F128" s="205">
        <f t="shared" si="0"/>
        <v>1562</v>
      </c>
    </row>
    <row r="129" spans="1:6" s="200" customFormat="1" ht="16.5" customHeight="1" x14ac:dyDescent="0.25">
      <c r="A129" s="201"/>
      <c r="B129" s="144" t="s">
        <v>393</v>
      </c>
      <c r="C129" s="205">
        <v>2116</v>
      </c>
      <c r="D129" s="205"/>
      <c r="E129" s="205">
        <v>262</v>
      </c>
      <c r="F129" s="205">
        <v>44</v>
      </c>
    </row>
    <row r="130" spans="1:6" s="200" customFormat="1" ht="16.5" customHeight="1" x14ac:dyDescent="0.25">
      <c r="A130" s="201"/>
      <c r="B130" s="160" t="s">
        <v>645</v>
      </c>
      <c r="C130" s="205">
        <f>C128+C129</f>
        <v>237904</v>
      </c>
      <c r="D130" s="205">
        <f t="shared" ref="D130:F130" si="1">D128+D129</f>
        <v>203248</v>
      </c>
      <c r="E130" s="205">
        <f t="shared" si="1"/>
        <v>31240</v>
      </c>
      <c r="F130" s="205">
        <f t="shared" si="1"/>
        <v>1606</v>
      </c>
    </row>
  </sheetData>
  <mergeCells count="7">
    <mergeCell ref="A1:F1"/>
    <mergeCell ref="A2:A5"/>
    <mergeCell ref="B2:B5"/>
    <mergeCell ref="C2:C5"/>
    <mergeCell ref="D2:D5"/>
    <mergeCell ref="E2:E5"/>
    <mergeCell ref="F2:F5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3"/>
  <sheetViews>
    <sheetView workbookViewId="0">
      <selection activeCell="B37" sqref="B37"/>
    </sheetView>
  </sheetViews>
  <sheetFormatPr defaultRowHeight="12.75" x14ac:dyDescent="0.2"/>
  <cols>
    <col min="1" max="1" width="4.85546875" style="211" customWidth="1"/>
    <col min="2" max="2" width="42.42578125" style="211" customWidth="1"/>
    <col min="3" max="3" width="10.85546875" style="214" customWidth="1"/>
    <col min="4" max="256" width="9.140625" style="211"/>
    <col min="257" max="257" width="4.85546875" style="211" customWidth="1"/>
    <col min="258" max="258" width="42.42578125" style="211" customWidth="1"/>
    <col min="259" max="259" width="10.85546875" style="211" customWidth="1"/>
    <col min="260" max="512" width="9.140625" style="211"/>
    <col min="513" max="513" width="4.85546875" style="211" customWidth="1"/>
    <col min="514" max="514" width="42.42578125" style="211" customWidth="1"/>
    <col min="515" max="515" width="10.85546875" style="211" customWidth="1"/>
    <col min="516" max="768" width="9.140625" style="211"/>
    <col min="769" max="769" width="4.85546875" style="211" customWidth="1"/>
    <col min="770" max="770" width="42.42578125" style="211" customWidth="1"/>
    <col min="771" max="771" width="10.85546875" style="211" customWidth="1"/>
    <col min="772" max="1024" width="9.140625" style="211"/>
    <col min="1025" max="1025" width="4.85546875" style="211" customWidth="1"/>
    <col min="1026" max="1026" width="42.42578125" style="211" customWidth="1"/>
    <col min="1027" max="1027" width="10.85546875" style="211" customWidth="1"/>
    <col min="1028" max="1280" width="9.140625" style="211"/>
    <col min="1281" max="1281" width="4.85546875" style="211" customWidth="1"/>
    <col min="1282" max="1282" width="42.42578125" style="211" customWidth="1"/>
    <col min="1283" max="1283" width="10.85546875" style="211" customWidth="1"/>
    <col min="1284" max="1536" width="9.140625" style="211"/>
    <col min="1537" max="1537" width="4.85546875" style="211" customWidth="1"/>
    <col min="1538" max="1538" width="42.42578125" style="211" customWidth="1"/>
    <col min="1539" max="1539" width="10.85546875" style="211" customWidth="1"/>
    <col min="1540" max="1792" width="9.140625" style="211"/>
    <col min="1793" max="1793" width="4.85546875" style="211" customWidth="1"/>
    <col min="1794" max="1794" width="42.42578125" style="211" customWidth="1"/>
    <col min="1795" max="1795" width="10.85546875" style="211" customWidth="1"/>
    <col min="1796" max="2048" width="9.140625" style="211"/>
    <col min="2049" max="2049" width="4.85546875" style="211" customWidth="1"/>
    <col min="2050" max="2050" width="42.42578125" style="211" customWidth="1"/>
    <col min="2051" max="2051" width="10.85546875" style="211" customWidth="1"/>
    <col min="2052" max="2304" width="9.140625" style="211"/>
    <col min="2305" max="2305" width="4.85546875" style="211" customWidth="1"/>
    <col min="2306" max="2306" width="42.42578125" style="211" customWidth="1"/>
    <col min="2307" max="2307" width="10.85546875" style="211" customWidth="1"/>
    <col min="2308" max="2560" width="9.140625" style="211"/>
    <col min="2561" max="2561" width="4.85546875" style="211" customWidth="1"/>
    <col min="2562" max="2562" width="42.42578125" style="211" customWidth="1"/>
    <col min="2563" max="2563" width="10.85546875" style="211" customWidth="1"/>
    <col min="2564" max="2816" width="9.140625" style="211"/>
    <col min="2817" max="2817" width="4.85546875" style="211" customWidth="1"/>
    <col min="2818" max="2818" width="42.42578125" style="211" customWidth="1"/>
    <col min="2819" max="2819" width="10.85546875" style="211" customWidth="1"/>
    <col min="2820" max="3072" width="9.140625" style="211"/>
    <col min="3073" max="3073" width="4.85546875" style="211" customWidth="1"/>
    <col min="3074" max="3074" width="42.42578125" style="211" customWidth="1"/>
    <col min="3075" max="3075" width="10.85546875" style="211" customWidth="1"/>
    <col min="3076" max="3328" width="9.140625" style="211"/>
    <col min="3329" max="3329" width="4.85546875" style="211" customWidth="1"/>
    <col min="3330" max="3330" width="42.42578125" style="211" customWidth="1"/>
    <col min="3331" max="3331" width="10.85546875" style="211" customWidth="1"/>
    <col min="3332" max="3584" width="9.140625" style="211"/>
    <col min="3585" max="3585" width="4.85546875" style="211" customWidth="1"/>
    <col min="3586" max="3586" width="42.42578125" style="211" customWidth="1"/>
    <col min="3587" max="3587" width="10.85546875" style="211" customWidth="1"/>
    <col min="3588" max="3840" width="9.140625" style="211"/>
    <col min="3841" max="3841" width="4.85546875" style="211" customWidth="1"/>
    <col min="3842" max="3842" width="42.42578125" style="211" customWidth="1"/>
    <col min="3843" max="3843" width="10.85546875" style="211" customWidth="1"/>
    <col min="3844" max="4096" width="9.140625" style="211"/>
    <col min="4097" max="4097" width="4.85546875" style="211" customWidth="1"/>
    <col min="4098" max="4098" width="42.42578125" style="211" customWidth="1"/>
    <col min="4099" max="4099" width="10.85546875" style="211" customWidth="1"/>
    <col min="4100" max="4352" width="9.140625" style="211"/>
    <col min="4353" max="4353" width="4.85546875" style="211" customWidth="1"/>
    <col min="4354" max="4354" width="42.42578125" style="211" customWidth="1"/>
    <col min="4355" max="4355" width="10.85546875" style="211" customWidth="1"/>
    <col min="4356" max="4608" width="9.140625" style="211"/>
    <col min="4609" max="4609" width="4.85546875" style="211" customWidth="1"/>
    <col min="4610" max="4610" width="42.42578125" style="211" customWidth="1"/>
    <col min="4611" max="4611" width="10.85546875" style="211" customWidth="1"/>
    <col min="4612" max="4864" width="9.140625" style="211"/>
    <col min="4865" max="4865" width="4.85546875" style="211" customWidth="1"/>
    <col min="4866" max="4866" width="42.42578125" style="211" customWidth="1"/>
    <col min="4867" max="4867" width="10.85546875" style="211" customWidth="1"/>
    <col min="4868" max="5120" width="9.140625" style="211"/>
    <col min="5121" max="5121" width="4.85546875" style="211" customWidth="1"/>
    <col min="5122" max="5122" width="42.42578125" style="211" customWidth="1"/>
    <col min="5123" max="5123" width="10.85546875" style="211" customWidth="1"/>
    <col min="5124" max="5376" width="9.140625" style="211"/>
    <col min="5377" max="5377" width="4.85546875" style="211" customWidth="1"/>
    <col min="5378" max="5378" width="42.42578125" style="211" customWidth="1"/>
    <col min="5379" max="5379" width="10.85546875" style="211" customWidth="1"/>
    <col min="5380" max="5632" width="9.140625" style="211"/>
    <col min="5633" max="5633" width="4.85546875" style="211" customWidth="1"/>
    <col min="5634" max="5634" width="42.42578125" style="211" customWidth="1"/>
    <col min="5635" max="5635" width="10.85546875" style="211" customWidth="1"/>
    <col min="5636" max="5888" width="9.140625" style="211"/>
    <col min="5889" max="5889" width="4.85546875" style="211" customWidth="1"/>
    <col min="5890" max="5890" width="42.42578125" style="211" customWidth="1"/>
    <col min="5891" max="5891" width="10.85546875" style="211" customWidth="1"/>
    <col min="5892" max="6144" width="9.140625" style="211"/>
    <col min="6145" max="6145" width="4.85546875" style="211" customWidth="1"/>
    <col min="6146" max="6146" width="42.42578125" style="211" customWidth="1"/>
    <col min="6147" max="6147" width="10.85546875" style="211" customWidth="1"/>
    <col min="6148" max="6400" width="9.140625" style="211"/>
    <col min="6401" max="6401" width="4.85546875" style="211" customWidth="1"/>
    <col min="6402" max="6402" width="42.42578125" style="211" customWidth="1"/>
    <col min="6403" max="6403" width="10.85546875" style="211" customWidth="1"/>
    <col min="6404" max="6656" width="9.140625" style="211"/>
    <col min="6657" max="6657" width="4.85546875" style="211" customWidth="1"/>
    <col min="6658" max="6658" width="42.42578125" style="211" customWidth="1"/>
    <col min="6659" max="6659" width="10.85546875" style="211" customWidth="1"/>
    <col min="6660" max="6912" width="9.140625" style="211"/>
    <col min="6913" max="6913" width="4.85546875" style="211" customWidth="1"/>
    <col min="6914" max="6914" width="42.42578125" style="211" customWidth="1"/>
    <col min="6915" max="6915" width="10.85546875" style="211" customWidth="1"/>
    <col min="6916" max="7168" width="9.140625" style="211"/>
    <col min="7169" max="7169" width="4.85546875" style="211" customWidth="1"/>
    <col min="7170" max="7170" width="42.42578125" style="211" customWidth="1"/>
    <col min="7171" max="7171" width="10.85546875" style="211" customWidth="1"/>
    <col min="7172" max="7424" width="9.140625" style="211"/>
    <col min="7425" max="7425" width="4.85546875" style="211" customWidth="1"/>
    <col min="7426" max="7426" width="42.42578125" style="211" customWidth="1"/>
    <col min="7427" max="7427" width="10.85546875" style="211" customWidth="1"/>
    <col min="7428" max="7680" width="9.140625" style="211"/>
    <col min="7681" max="7681" width="4.85546875" style="211" customWidth="1"/>
    <col min="7682" max="7682" width="42.42578125" style="211" customWidth="1"/>
    <col min="7683" max="7683" width="10.85546875" style="211" customWidth="1"/>
    <col min="7684" max="7936" width="9.140625" style="211"/>
    <col min="7937" max="7937" width="4.85546875" style="211" customWidth="1"/>
    <col min="7938" max="7938" width="42.42578125" style="211" customWidth="1"/>
    <col min="7939" max="7939" width="10.85546875" style="211" customWidth="1"/>
    <col min="7940" max="8192" width="9.140625" style="211"/>
    <col min="8193" max="8193" width="4.85546875" style="211" customWidth="1"/>
    <col min="8194" max="8194" width="42.42578125" style="211" customWidth="1"/>
    <col min="8195" max="8195" width="10.85546875" style="211" customWidth="1"/>
    <col min="8196" max="8448" width="9.140625" style="211"/>
    <col min="8449" max="8449" width="4.85546875" style="211" customWidth="1"/>
    <col min="8450" max="8450" width="42.42578125" style="211" customWidth="1"/>
    <col min="8451" max="8451" width="10.85546875" style="211" customWidth="1"/>
    <col min="8452" max="8704" width="9.140625" style="211"/>
    <col min="8705" max="8705" width="4.85546875" style="211" customWidth="1"/>
    <col min="8706" max="8706" width="42.42578125" style="211" customWidth="1"/>
    <col min="8707" max="8707" width="10.85546875" style="211" customWidth="1"/>
    <col min="8708" max="8960" width="9.140625" style="211"/>
    <col min="8961" max="8961" width="4.85546875" style="211" customWidth="1"/>
    <col min="8962" max="8962" width="42.42578125" style="211" customWidth="1"/>
    <col min="8963" max="8963" width="10.85546875" style="211" customWidth="1"/>
    <col min="8964" max="9216" width="9.140625" style="211"/>
    <col min="9217" max="9217" width="4.85546875" style="211" customWidth="1"/>
    <col min="9218" max="9218" width="42.42578125" style="211" customWidth="1"/>
    <col min="9219" max="9219" width="10.85546875" style="211" customWidth="1"/>
    <col min="9220" max="9472" width="9.140625" style="211"/>
    <col min="9473" max="9473" width="4.85546875" style="211" customWidth="1"/>
    <col min="9474" max="9474" width="42.42578125" style="211" customWidth="1"/>
    <col min="9475" max="9475" width="10.85546875" style="211" customWidth="1"/>
    <col min="9476" max="9728" width="9.140625" style="211"/>
    <col min="9729" max="9729" width="4.85546875" style="211" customWidth="1"/>
    <col min="9730" max="9730" width="42.42578125" style="211" customWidth="1"/>
    <col min="9731" max="9731" width="10.85546875" style="211" customWidth="1"/>
    <col min="9732" max="9984" width="9.140625" style="211"/>
    <col min="9985" max="9985" width="4.85546875" style="211" customWidth="1"/>
    <col min="9986" max="9986" width="42.42578125" style="211" customWidth="1"/>
    <col min="9987" max="9987" width="10.85546875" style="211" customWidth="1"/>
    <col min="9988" max="10240" width="9.140625" style="211"/>
    <col min="10241" max="10241" width="4.85546875" style="211" customWidth="1"/>
    <col min="10242" max="10242" width="42.42578125" style="211" customWidth="1"/>
    <col min="10243" max="10243" width="10.85546875" style="211" customWidth="1"/>
    <col min="10244" max="10496" width="9.140625" style="211"/>
    <col min="10497" max="10497" width="4.85546875" style="211" customWidth="1"/>
    <col min="10498" max="10498" width="42.42578125" style="211" customWidth="1"/>
    <col min="10499" max="10499" width="10.85546875" style="211" customWidth="1"/>
    <col min="10500" max="10752" width="9.140625" style="211"/>
    <col min="10753" max="10753" width="4.85546875" style="211" customWidth="1"/>
    <col min="10754" max="10754" width="42.42578125" style="211" customWidth="1"/>
    <col min="10755" max="10755" width="10.85546875" style="211" customWidth="1"/>
    <col min="10756" max="11008" width="9.140625" style="211"/>
    <col min="11009" max="11009" width="4.85546875" style="211" customWidth="1"/>
    <col min="11010" max="11010" width="42.42578125" style="211" customWidth="1"/>
    <col min="11011" max="11011" width="10.85546875" style="211" customWidth="1"/>
    <col min="11012" max="11264" width="9.140625" style="211"/>
    <col min="11265" max="11265" width="4.85546875" style="211" customWidth="1"/>
    <col min="11266" max="11266" width="42.42578125" style="211" customWidth="1"/>
    <col min="11267" max="11267" width="10.85546875" style="211" customWidth="1"/>
    <col min="11268" max="11520" width="9.140625" style="211"/>
    <col min="11521" max="11521" width="4.85546875" style="211" customWidth="1"/>
    <col min="11522" max="11522" width="42.42578125" style="211" customWidth="1"/>
    <col min="11523" max="11523" width="10.85546875" style="211" customWidth="1"/>
    <col min="11524" max="11776" width="9.140625" style="211"/>
    <col min="11777" max="11777" width="4.85546875" style="211" customWidth="1"/>
    <col min="11778" max="11778" width="42.42578125" style="211" customWidth="1"/>
    <col min="11779" max="11779" width="10.85546875" style="211" customWidth="1"/>
    <col min="11780" max="12032" width="9.140625" style="211"/>
    <col min="12033" max="12033" width="4.85546875" style="211" customWidth="1"/>
    <col min="12034" max="12034" width="42.42578125" style="211" customWidth="1"/>
    <col min="12035" max="12035" width="10.85546875" style="211" customWidth="1"/>
    <col min="12036" max="12288" width="9.140625" style="211"/>
    <col min="12289" max="12289" width="4.85546875" style="211" customWidth="1"/>
    <col min="12290" max="12290" width="42.42578125" style="211" customWidth="1"/>
    <col min="12291" max="12291" width="10.85546875" style="211" customWidth="1"/>
    <col min="12292" max="12544" width="9.140625" style="211"/>
    <col min="12545" max="12545" width="4.85546875" style="211" customWidth="1"/>
    <col min="12546" max="12546" width="42.42578125" style="211" customWidth="1"/>
    <col min="12547" max="12547" width="10.85546875" style="211" customWidth="1"/>
    <col min="12548" max="12800" width="9.140625" style="211"/>
    <col min="12801" max="12801" width="4.85546875" style="211" customWidth="1"/>
    <col min="12802" max="12802" width="42.42578125" style="211" customWidth="1"/>
    <col min="12803" max="12803" width="10.85546875" style="211" customWidth="1"/>
    <col min="12804" max="13056" width="9.140625" style="211"/>
    <col min="13057" max="13057" width="4.85546875" style="211" customWidth="1"/>
    <col min="13058" max="13058" width="42.42578125" style="211" customWidth="1"/>
    <col min="13059" max="13059" width="10.85546875" style="211" customWidth="1"/>
    <col min="13060" max="13312" width="9.140625" style="211"/>
    <col min="13313" max="13313" width="4.85546875" style="211" customWidth="1"/>
    <col min="13314" max="13314" width="42.42578125" style="211" customWidth="1"/>
    <col min="13315" max="13315" width="10.85546875" style="211" customWidth="1"/>
    <col min="13316" max="13568" width="9.140625" style="211"/>
    <col min="13569" max="13569" width="4.85546875" style="211" customWidth="1"/>
    <col min="13570" max="13570" width="42.42578125" style="211" customWidth="1"/>
    <col min="13571" max="13571" width="10.85546875" style="211" customWidth="1"/>
    <col min="13572" max="13824" width="9.140625" style="211"/>
    <col min="13825" max="13825" width="4.85546875" style="211" customWidth="1"/>
    <col min="13826" max="13826" width="42.42578125" style="211" customWidth="1"/>
    <col min="13827" max="13827" width="10.85546875" style="211" customWidth="1"/>
    <col min="13828" max="14080" width="9.140625" style="211"/>
    <col min="14081" max="14081" width="4.85546875" style="211" customWidth="1"/>
    <col min="14082" max="14082" width="42.42578125" style="211" customWidth="1"/>
    <col min="14083" max="14083" width="10.85546875" style="211" customWidth="1"/>
    <col min="14084" max="14336" width="9.140625" style="211"/>
    <col min="14337" max="14337" width="4.85546875" style="211" customWidth="1"/>
    <col min="14338" max="14338" width="42.42578125" style="211" customWidth="1"/>
    <col min="14339" max="14339" width="10.85546875" style="211" customWidth="1"/>
    <col min="14340" max="14592" width="9.140625" style="211"/>
    <col min="14593" max="14593" width="4.85546875" style="211" customWidth="1"/>
    <col min="14594" max="14594" width="42.42578125" style="211" customWidth="1"/>
    <col min="14595" max="14595" width="10.85546875" style="211" customWidth="1"/>
    <col min="14596" max="14848" width="9.140625" style="211"/>
    <col min="14849" max="14849" width="4.85546875" style="211" customWidth="1"/>
    <col min="14850" max="14850" width="42.42578125" style="211" customWidth="1"/>
    <col min="14851" max="14851" width="10.85546875" style="211" customWidth="1"/>
    <col min="14852" max="15104" width="9.140625" style="211"/>
    <col min="15105" max="15105" width="4.85546875" style="211" customWidth="1"/>
    <col min="15106" max="15106" width="42.42578125" style="211" customWidth="1"/>
    <col min="15107" max="15107" width="10.85546875" style="211" customWidth="1"/>
    <col min="15108" max="15360" width="9.140625" style="211"/>
    <col min="15361" max="15361" width="4.85546875" style="211" customWidth="1"/>
    <col min="15362" max="15362" width="42.42578125" style="211" customWidth="1"/>
    <col min="15363" max="15363" width="10.85546875" style="211" customWidth="1"/>
    <col min="15364" max="15616" width="9.140625" style="211"/>
    <col min="15617" max="15617" width="4.85546875" style="211" customWidth="1"/>
    <col min="15618" max="15618" width="42.42578125" style="211" customWidth="1"/>
    <col min="15619" max="15619" width="10.85546875" style="211" customWidth="1"/>
    <col min="15620" max="15872" width="9.140625" style="211"/>
    <col min="15873" max="15873" width="4.85546875" style="211" customWidth="1"/>
    <col min="15874" max="15874" width="42.42578125" style="211" customWidth="1"/>
    <col min="15875" max="15875" width="10.85546875" style="211" customWidth="1"/>
    <col min="15876" max="16128" width="9.140625" style="211"/>
    <col min="16129" max="16129" width="4.85546875" style="211" customWidth="1"/>
    <col min="16130" max="16130" width="42.42578125" style="211" customWidth="1"/>
    <col min="16131" max="16131" width="10.85546875" style="211" customWidth="1"/>
    <col min="16132" max="16384" width="9.140625" style="211"/>
  </cols>
  <sheetData>
    <row r="1" spans="1:3" ht="15.75" x14ac:dyDescent="0.2">
      <c r="A1" s="209" t="s">
        <v>114</v>
      </c>
      <c r="B1" s="209"/>
      <c r="C1" s="210"/>
    </row>
    <row r="2" spans="1:3" ht="25.5" x14ac:dyDescent="0.2">
      <c r="A2" s="162" t="s">
        <v>115</v>
      </c>
      <c r="B2" s="161" t="s">
        <v>136</v>
      </c>
      <c r="C2" s="118" t="s">
        <v>116</v>
      </c>
    </row>
    <row r="3" spans="1:3" x14ac:dyDescent="0.2">
      <c r="A3" s="125">
        <v>1</v>
      </c>
      <c r="B3" s="124" t="s">
        <v>83</v>
      </c>
      <c r="C3" s="119">
        <v>100</v>
      </c>
    </row>
    <row r="4" spans="1:3" x14ac:dyDescent="0.2">
      <c r="A4" s="125">
        <v>2</v>
      </c>
      <c r="B4" s="124" t="s">
        <v>117</v>
      </c>
      <c r="C4" s="119">
        <v>30</v>
      </c>
    </row>
    <row r="5" spans="1:3" ht="25.5" x14ac:dyDescent="0.2">
      <c r="A5" s="125">
        <v>3</v>
      </c>
      <c r="B5" s="124" t="s">
        <v>118</v>
      </c>
      <c r="C5" s="119">
        <v>1100</v>
      </c>
    </row>
    <row r="6" spans="1:3" x14ac:dyDescent="0.2">
      <c r="A6" s="125">
        <v>4</v>
      </c>
      <c r="B6" s="124" t="s">
        <v>120</v>
      </c>
      <c r="C6" s="119">
        <v>70</v>
      </c>
    </row>
    <row r="7" spans="1:3" x14ac:dyDescent="0.2">
      <c r="A7" s="125">
        <v>5</v>
      </c>
      <c r="B7" s="124" t="s">
        <v>49</v>
      </c>
      <c r="C7" s="119">
        <v>3600</v>
      </c>
    </row>
    <row r="8" spans="1:3" x14ac:dyDescent="0.2">
      <c r="A8" s="125">
        <v>6</v>
      </c>
      <c r="B8" s="124" t="s">
        <v>50</v>
      </c>
      <c r="C8" s="119">
        <v>60</v>
      </c>
    </row>
    <row r="9" spans="1:3" x14ac:dyDescent="0.2">
      <c r="A9" s="125">
        <v>7</v>
      </c>
      <c r="B9" s="124" t="s">
        <v>121</v>
      </c>
      <c r="C9" s="119">
        <v>4816</v>
      </c>
    </row>
    <row r="10" spans="1:3" ht="25.5" x14ac:dyDescent="0.2">
      <c r="A10" s="125">
        <v>8</v>
      </c>
      <c r="B10" s="124" t="s">
        <v>122</v>
      </c>
      <c r="C10" s="119">
        <v>12</v>
      </c>
    </row>
    <row r="11" spans="1:3" x14ac:dyDescent="0.2">
      <c r="A11" s="125">
        <v>9</v>
      </c>
      <c r="B11" s="124" t="s">
        <v>123</v>
      </c>
      <c r="C11" s="119">
        <v>10</v>
      </c>
    </row>
    <row r="12" spans="1:3" x14ac:dyDescent="0.2">
      <c r="A12" s="125">
        <v>10</v>
      </c>
      <c r="B12" s="124" t="s">
        <v>124</v>
      </c>
      <c r="C12" s="119">
        <v>6</v>
      </c>
    </row>
    <row r="13" spans="1:3" x14ac:dyDescent="0.2">
      <c r="A13" s="125">
        <v>11</v>
      </c>
      <c r="B13" s="124" t="s">
        <v>125</v>
      </c>
      <c r="C13" s="119">
        <v>20</v>
      </c>
    </row>
    <row r="14" spans="1:3" x14ac:dyDescent="0.2">
      <c r="A14" s="162"/>
      <c r="B14" s="163" t="s">
        <v>126</v>
      </c>
      <c r="C14" s="212">
        <f>SUM(C3:C13)</f>
        <v>9824</v>
      </c>
    </row>
    <row r="15" spans="1:3" x14ac:dyDescent="0.2">
      <c r="A15" s="213"/>
      <c r="B15" s="150"/>
      <c r="C15" s="151"/>
    </row>
    <row r="16" spans="1:3" ht="15.75" x14ac:dyDescent="0.2">
      <c r="A16" s="423" t="s">
        <v>127</v>
      </c>
      <c r="B16" s="423"/>
      <c r="C16" s="210"/>
    </row>
    <row r="17" spans="1:3" ht="25.5" x14ac:dyDescent="0.2">
      <c r="A17" s="162" t="s">
        <v>115</v>
      </c>
      <c r="B17" s="161" t="s">
        <v>136</v>
      </c>
      <c r="C17" s="118" t="s">
        <v>116</v>
      </c>
    </row>
    <row r="18" spans="1:3" x14ac:dyDescent="0.2">
      <c r="A18" s="125">
        <v>1</v>
      </c>
      <c r="B18" s="124" t="s">
        <v>117</v>
      </c>
      <c r="C18" s="119">
        <v>3276</v>
      </c>
    </row>
    <row r="19" spans="1:3" ht="25.5" x14ac:dyDescent="0.2">
      <c r="A19" s="125">
        <v>2</v>
      </c>
      <c r="B19" s="124" t="s">
        <v>128</v>
      </c>
      <c r="C19" s="119">
        <v>3744</v>
      </c>
    </row>
    <row r="20" spans="1:3" ht="25.5" x14ac:dyDescent="0.2">
      <c r="A20" s="125">
        <v>3</v>
      </c>
      <c r="B20" s="124" t="s">
        <v>118</v>
      </c>
      <c r="C20" s="119">
        <v>4680</v>
      </c>
    </row>
    <row r="21" spans="1:3" x14ac:dyDescent="0.2">
      <c r="A21" s="125">
        <v>4</v>
      </c>
      <c r="B21" s="124" t="s">
        <v>119</v>
      </c>
      <c r="C21" s="119">
        <v>7020</v>
      </c>
    </row>
    <row r="22" spans="1:3" x14ac:dyDescent="0.2">
      <c r="A22" s="125">
        <v>5</v>
      </c>
      <c r="B22" s="124" t="s">
        <v>120</v>
      </c>
      <c r="C22" s="119">
        <v>4212</v>
      </c>
    </row>
    <row r="23" spans="1:3" x14ac:dyDescent="0.2">
      <c r="A23" s="125">
        <v>6</v>
      </c>
      <c r="B23" s="124" t="s">
        <v>129</v>
      </c>
      <c r="C23" s="119">
        <v>3588</v>
      </c>
    </row>
    <row r="24" spans="1:3" x14ac:dyDescent="0.2">
      <c r="A24" s="125">
        <v>7</v>
      </c>
      <c r="B24" s="124" t="s">
        <v>49</v>
      </c>
      <c r="C24" s="119">
        <v>18720</v>
      </c>
    </row>
    <row r="25" spans="1:3" x14ac:dyDescent="0.2">
      <c r="A25" s="125">
        <v>8</v>
      </c>
      <c r="B25" s="124" t="s">
        <v>130</v>
      </c>
      <c r="C25" s="119">
        <v>33228</v>
      </c>
    </row>
    <row r="26" spans="1:3" x14ac:dyDescent="0.2">
      <c r="A26" s="125">
        <v>9</v>
      </c>
      <c r="B26" s="124" t="s">
        <v>131</v>
      </c>
      <c r="C26" s="119">
        <v>81120</v>
      </c>
    </row>
    <row r="27" spans="1:3" ht="21" customHeight="1" x14ac:dyDescent="0.2">
      <c r="A27" s="125">
        <v>10</v>
      </c>
      <c r="B27" s="124" t="s">
        <v>121</v>
      </c>
      <c r="C27" s="119">
        <v>17628</v>
      </c>
    </row>
    <row r="28" spans="1:3" x14ac:dyDescent="0.2">
      <c r="A28" s="162"/>
      <c r="B28" s="163" t="s">
        <v>126</v>
      </c>
      <c r="C28" s="212">
        <f>SUM(C18:C27)</f>
        <v>177216</v>
      </c>
    </row>
    <row r="29" spans="1:3" x14ac:dyDescent="0.2">
      <c r="A29" s="213"/>
      <c r="B29" s="150"/>
      <c r="C29" s="151"/>
    </row>
    <row r="30" spans="1:3" ht="15.75" x14ac:dyDescent="0.2">
      <c r="A30" s="423" t="s">
        <v>132</v>
      </c>
      <c r="B30" s="423"/>
      <c r="C30" s="210"/>
    </row>
    <row r="31" spans="1:3" ht="25.5" x14ac:dyDescent="0.2">
      <c r="A31" s="162" t="s">
        <v>115</v>
      </c>
      <c r="B31" s="161" t="s">
        <v>136</v>
      </c>
      <c r="C31" s="118" t="s">
        <v>116</v>
      </c>
    </row>
    <row r="32" spans="1:3" x14ac:dyDescent="0.2">
      <c r="A32" s="125">
        <v>1</v>
      </c>
      <c r="B32" s="124" t="s">
        <v>131</v>
      </c>
      <c r="C32" s="119">
        <v>16692</v>
      </c>
    </row>
    <row r="33" spans="1:3" x14ac:dyDescent="0.2">
      <c r="A33" s="125">
        <v>3</v>
      </c>
      <c r="B33" s="124" t="s">
        <v>83</v>
      </c>
      <c r="C33" s="119">
        <v>3120</v>
      </c>
    </row>
    <row r="34" spans="1:3" x14ac:dyDescent="0.2">
      <c r="A34" s="162"/>
      <c r="B34" s="163" t="s">
        <v>126</v>
      </c>
      <c r="C34" s="212">
        <f>C32+C33</f>
        <v>19812</v>
      </c>
    </row>
    <row r="35" spans="1:3" x14ac:dyDescent="0.2">
      <c r="A35" s="213"/>
      <c r="B35" s="150"/>
      <c r="C35" s="151"/>
    </row>
    <row r="36" spans="1:3" ht="15.75" x14ac:dyDescent="0.2">
      <c r="A36" s="209" t="s">
        <v>133</v>
      </c>
      <c r="B36" s="209"/>
      <c r="C36" s="210"/>
    </row>
    <row r="37" spans="1:3" ht="25.5" x14ac:dyDescent="0.2">
      <c r="A37" s="125" t="s">
        <v>115</v>
      </c>
      <c r="B37" s="161" t="s">
        <v>136</v>
      </c>
      <c r="C37" s="118" t="s">
        <v>116</v>
      </c>
    </row>
    <row r="38" spans="1:3" ht="18.75" customHeight="1" x14ac:dyDescent="0.2">
      <c r="A38" s="125">
        <v>1</v>
      </c>
      <c r="B38" s="129" t="s">
        <v>134</v>
      </c>
      <c r="C38" s="119">
        <v>365</v>
      </c>
    </row>
    <row r="39" spans="1:3" x14ac:dyDescent="0.2">
      <c r="A39" s="125">
        <v>2</v>
      </c>
      <c r="B39" s="124" t="s">
        <v>49</v>
      </c>
      <c r="C39" s="119">
        <v>1825</v>
      </c>
    </row>
    <row r="40" spans="1:3" ht="17.25" customHeight="1" x14ac:dyDescent="0.2">
      <c r="A40" s="125">
        <v>3</v>
      </c>
      <c r="B40" s="124" t="s">
        <v>10</v>
      </c>
      <c r="C40" s="119">
        <v>730</v>
      </c>
    </row>
    <row r="41" spans="1:3" ht="17.25" customHeight="1" x14ac:dyDescent="0.2">
      <c r="A41" s="125">
        <v>4</v>
      </c>
      <c r="B41" s="124" t="s">
        <v>121</v>
      </c>
      <c r="C41" s="119">
        <v>5840</v>
      </c>
    </row>
    <row r="42" spans="1:3" x14ac:dyDescent="0.2">
      <c r="A42" s="162"/>
      <c r="B42" s="163" t="s">
        <v>126</v>
      </c>
      <c r="C42" s="212">
        <f>C39+C40+C41+C38</f>
        <v>8760</v>
      </c>
    </row>
    <row r="43" spans="1:3" x14ac:dyDescent="0.2">
      <c r="A43" s="213"/>
      <c r="B43" s="150"/>
      <c r="C43" s="151"/>
    </row>
  </sheetData>
  <mergeCells count="2">
    <mergeCell ref="A16:B16"/>
    <mergeCell ref="A30:B30"/>
  </mergeCells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Y50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RowHeight="12.75" x14ac:dyDescent="0.2"/>
  <cols>
    <col min="1" max="1" width="5.7109375" style="227" customWidth="1"/>
    <col min="2" max="2" width="22.5703125" style="227" customWidth="1"/>
    <col min="3" max="3" width="25.5703125" style="228" customWidth="1"/>
    <col min="4" max="12" width="18.85546875" style="227" customWidth="1"/>
    <col min="13" max="13" width="9.140625" style="115"/>
    <col min="14" max="14" width="14.140625" style="115" hidden="1" customWidth="1"/>
    <col min="15" max="15" width="9.140625" style="115" hidden="1" customWidth="1"/>
    <col min="16" max="16" width="13.42578125" style="115" hidden="1" customWidth="1"/>
    <col min="17" max="17" width="9.140625" style="115" hidden="1" customWidth="1"/>
    <col min="18" max="18" width="13" style="115" hidden="1" customWidth="1"/>
    <col min="19" max="20" width="9.140625" style="115" hidden="1" customWidth="1"/>
    <col min="21" max="21" width="12" style="115" customWidth="1"/>
    <col min="22" max="22" width="0" style="115" hidden="1" customWidth="1"/>
    <col min="23" max="23" width="10.7109375" style="115" hidden="1" customWidth="1"/>
    <col min="24" max="25" width="0" style="115" hidden="1" customWidth="1"/>
    <col min="26" max="256" width="9.140625" style="115"/>
    <col min="257" max="257" width="5.7109375" style="115" customWidth="1"/>
    <col min="258" max="258" width="22.5703125" style="115" customWidth="1"/>
    <col min="259" max="259" width="25.5703125" style="115" customWidth="1"/>
    <col min="260" max="260" width="23.42578125" style="115" customWidth="1"/>
    <col min="261" max="261" width="20" style="115" customWidth="1"/>
    <col min="262" max="262" width="20.28515625" style="115" customWidth="1"/>
    <col min="263" max="263" width="22.5703125" style="115" customWidth="1"/>
    <col min="264" max="264" width="22.140625" style="115" customWidth="1"/>
    <col min="265" max="266" width="21.42578125" style="115" customWidth="1"/>
    <col min="267" max="267" width="21.5703125" style="115" customWidth="1"/>
    <col min="268" max="268" width="21.140625" style="115" customWidth="1"/>
    <col min="269" max="269" width="9.140625" style="115"/>
    <col min="270" max="276" width="0" style="115" hidden="1" customWidth="1"/>
    <col min="277" max="277" width="12" style="115" customWidth="1"/>
    <col min="278" max="281" width="0" style="115" hidden="1" customWidth="1"/>
    <col min="282" max="512" width="9.140625" style="115"/>
    <col min="513" max="513" width="5.7109375" style="115" customWidth="1"/>
    <col min="514" max="514" width="22.5703125" style="115" customWidth="1"/>
    <col min="515" max="515" width="25.5703125" style="115" customWidth="1"/>
    <col min="516" max="516" width="23.42578125" style="115" customWidth="1"/>
    <col min="517" max="517" width="20" style="115" customWidth="1"/>
    <col min="518" max="518" width="20.28515625" style="115" customWidth="1"/>
    <col min="519" max="519" width="22.5703125" style="115" customWidth="1"/>
    <col min="520" max="520" width="22.140625" style="115" customWidth="1"/>
    <col min="521" max="522" width="21.42578125" style="115" customWidth="1"/>
    <col min="523" max="523" width="21.5703125" style="115" customWidth="1"/>
    <col min="524" max="524" width="21.140625" style="115" customWidth="1"/>
    <col min="525" max="525" width="9.140625" style="115"/>
    <col min="526" max="532" width="0" style="115" hidden="1" customWidth="1"/>
    <col min="533" max="533" width="12" style="115" customWidth="1"/>
    <col min="534" max="537" width="0" style="115" hidden="1" customWidth="1"/>
    <col min="538" max="768" width="9.140625" style="115"/>
    <col min="769" max="769" width="5.7109375" style="115" customWidth="1"/>
    <col min="770" max="770" width="22.5703125" style="115" customWidth="1"/>
    <col min="771" max="771" width="25.5703125" style="115" customWidth="1"/>
    <col min="772" max="772" width="23.42578125" style="115" customWidth="1"/>
    <col min="773" max="773" width="20" style="115" customWidth="1"/>
    <col min="774" max="774" width="20.28515625" style="115" customWidth="1"/>
    <col min="775" max="775" width="22.5703125" style="115" customWidth="1"/>
    <col min="776" max="776" width="22.140625" style="115" customWidth="1"/>
    <col min="777" max="778" width="21.42578125" style="115" customWidth="1"/>
    <col min="779" max="779" width="21.5703125" style="115" customWidth="1"/>
    <col min="780" max="780" width="21.140625" style="115" customWidth="1"/>
    <col min="781" max="781" width="9.140625" style="115"/>
    <col min="782" max="788" width="0" style="115" hidden="1" customWidth="1"/>
    <col min="789" max="789" width="12" style="115" customWidth="1"/>
    <col min="790" max="793" width="0" style="115" hidden="1" customWidth="1"/>
    <col min="794" max="1024" width="9.140625" style="115"/>
    <col min="1025" max="1025" width="5.7109375" style="115" customWidth="1"/>
    <col min="1026" max="1026" width="22.5703125" style="115" customWidth="1"/>
    <col min="1027" max="1027" width="25.5703125" style="115" customWidth="1"/>
    <col min="1028" max="1028" width="23.42578125" style="115" customWidth="1"/>
    <col min="1029" max="1029" width="20" style="115" customWidth="1"/>
    <col min="1030" max="1030" width="20.28515625" style="115" customWidth="1"/>
    <col min="1031" max="1031" width="22.5703125" style="115" customWidth="1"/>
    <col min="1032" max="1032" width="22.140625" style="115" customWidth="1"/>
    <col min="1033" max="1034" width="21.42578125" style="115" customWidth="1"/>
    <col min="1035" max="1035" width="21.5703125" style="115" customWidth="1"/>
    <col min="1036" max="1036" width="21.140625" style="115" customWidth="1"/>
    <col min="1037" max="1037" width="9.140625" style="115"/>
    <col min="1038" max="1044" width="0" style="115" hidden="1" customWidth="1"/>
    <col min="1045" max="1045" width="12" style="115" customWidth="1"/>
    <col min="1046" max="1049" width="0" style="115" hidden="1" customWidth="1"/>
    <col min="1050" max="1280" width="9.140625" style="115"/>
    <col min="1281" max="1281" width="5.7109375" style="115" customWidth="1"/>
    <col min="1282" max="1282" width="22.5703125" style="115" customWidth="1"/>
    <col min="1283" max="1283" width="25.5703125" style="115" customWidth="1"/>
    <col min="1284" max="1284" width="23.42578125" style="115" customWidth="1"/>
    <col min="1285" max="1285" width="20" style="115" customWidth="1"/>
    <col min="1286" max="1286" width="20.28515625" style="115" customWidth="1"/>
    <col min="1287" max="1287" width="22.5703125" style="115" customWidth="1"/>
    <col min="1288" max="1288" width="22.140625" style="115" customWidth="1"/>
    <col min="1289" max="1290" width="21.42578125" style="115" customWidth="1"/>
    <col min="1291" max="1291" width="21.5703125" style="115" customWidth="1"/>
    <col min="1292" max="1292" width="21.140625" style="115" customWidth="1"/>
    <col min="1293" max="1293" width="9.140625" style="115"/>
    <col min="1294" max="1300" width="0" style="115" hidden="1" customWidth="1"/>
    <col min="1301" max="1301" width="12" style="115" customWidth="1"/>
    <col min="1302" max="1305" width="0" style="115" hidden="1" customWidth="1"/>
    <col min="1306" max="1536" width="9.140625" style="115"/>
    <col min="1537" max="1537" width="5.7109375" style="115" customWidth="1"/>
    <col min="1538" max="1538" width="22.5703125" style="115" customWidth="1"/>
    <col min="1539" max="1539" width="25.5703125" style="115" customWidth="1"/>
    <col min="1540" max="1540" width="23.42578125" style="115" customWidth="1"/>
    <col min="1541" max="1541" width="20" style="115" customWidth="1"/>
    <col min="1542" max="1542" width="20.28515625" style="115" customWidth="1"/>
    <col min="1543" max="1543" width="22.5703125" style="115" customWidth="1"/>
    <col min="1544" max="1544" width="22.140625" style="115" customWidth="1"/>
    <col min="1545" max="1546" width="21.42578125" style="115" customWidth="1"/>
    <col min="1547" max="1547" width="21.5703125" style="115" customWidth="1"/>
    <col min="1548" max="1548" width="21.140625" style="115" customWidth="1"/>
    <col min="1549" max="1549" width="9.140625" style="115"/>
    <col min="1550" max="1556" width="0" style="115" hidden="1" customWidth="1"/>
    <col min="1557" max="1557" width="12" style="115" customWidth="1"/>
    <col min="1558" max="1561" width="0" style="115" hidden="1" customWidth="1"/>
    <col min="1562" max="1792" width="9.140625" style="115"/>
    <col min="1793" max="1793" width="5.7109375" style="115" customWidth="1"/>
    <col min="1794" max="1794" width="22.5703125" style="115" customWidth="1"/>
    <col min="1795" max="1795" width="25.5703125" style="115" customWidth="1"/>
    <col min="1796" max="1796" width="23.42578125" style="115" customWidth="1"/>
    <col min="1797" max="1797" width="20" style="115" customWidth="1"/>
    <col min="1798" max="1798" width="20.28515625" style="115" customWidth="1"/>
    <col min="1799" max="1799" width="22.5703125" style="115" customWidth="1"/>
    <col min="1800" max="1800" width="22.140625" style="115" customWidth="1"/>
    <col min="1801" max="1802" width="21.42578125" style="115" customWidth="1"/>
    <col min="1803" max="1803" width="21.5703125" style="115" customWidth="1"/>
    <col min="1804" max="1804" width="21.140625" style="115" customWidth="1"/>
    <col min="1805" max="1805" width="9.140625" style="115"/>
    <col min="1806" max="1812" width="0" style="115" hidden="1" customWidth="1"/>
    <col min="1813" max="1813" width="12" style="115" customWidth="1"/>
    <col min="1814" max="1817" width="0" style="115" hidden="1" customWidth="1"/>
    <col min="1818" max="2048" width="9.140625" style="115"/>
    <col min="2049" max="2049" width="5.7109375" style="115" customWidth="1"/>
    <col min="2050" max="2050" width="22.5703125" style="115" customWidth="1"/>
    <col min="2051" max="2051" width="25.5703125" style="115" customWidth="1"/>
    <col min="2052" max="2052" width="23.42578125" style="115" customWidth="1"/>
    <col min="2053" max="2053" width="20" style="115" customWidth="1"/>
    <col min="2054" max="2054" width="20.28515625" style="115" customWidth="1"/>
    <col min="2055" max="2055" width="22.5703125" style="115" customWidth="1"/>
    <col min="2056" max="2056" width="22.140625" style="115" customWidth="1"/>
    <col min="2057" max="2058" width="21.42578125" style="115" customWidth="1"/>
    <col min="2059" max="2059" width="21.5703125" style="115" customWidth="1"/>
    <col min="2060" max="2060" width="21.140625" style="115" customWidth="1"/>
    <col min="2061" max="2061" width="9.140625" style="115"/>
    <col min="2062" max="2068" width="0" style="115" hidden="1" customWidth="1"/>
    <col min="2069" max="2069" width="12" style="115" customWidth="1"/>
    <col min="2070" max="2073" width="0" style="115" hidden="1" customWidth="1"/>
    <col min="2074" max="2304" width="9.140625" style="115"/>
    <col min="2305" max="2305" width="5.7109375" style="115" customWidth="1"/>
    <col min="2306" max="2306" width="22.5703125" style="115" customWidth="1"/>
    <col min="2307" max="2307" width="25.5703125" style="115" customWidth="1"/>
    <col min="2308" max="2308" width="23.42578125" style="115" customWidth="1"/>
    <col min="2309" max="2309" width="20" style="115" customWidth="1"/>
    <col min="2310" max="2310" width="20.28515625" style="115" customWidth="1"/>
    <col min="2311" max="2311" width="22.5703125" style="115" customWidth="1"/>
    <col min="2312" max="2312" width="22.140625" style="115" customWidth="1"/>
    <col min="2313" max="2314" width="21.42578125" style="115" customWidth="1"/>
    <col min="2315" max="2315" width="21.5703125" style="115" customWidth="1"/>
    <col min="2316" max="2316" width="21.140625" style="115" customWidth="1"/>
    <col min="2317" max="2317" width="9.140625" style="115"/>
    <col min="2318" max="2324" width="0" style="115" hidden="1" customWidth="1"/>
    <col min="2325" max="2325" width="12" style="115" customWidth="1"/>
    <col min="2326" max="2329" width="0" style="115" hidden="1" customWidth="1"/>
    <col min="2330" max="2560" width="9.140625" style="115"/>
    <col min="2561" max="2561" width="5.7109375" style="115" customWidth="1"/>
    <col min="2562" max="2562" width="22.5703125" style="115" customWidth="1"/>
    <col min="2563" max="2563" width="25.5703125" style="115" customWidth="1"/>
    <col min="2564" max="2564" width="23.42578125" style="115" customWidth="1"/>
    <col min="2565" max="2565" width="20" style="115" customWidth="1"/>
    <col min="2566" max="2566" width="20.28515625" style="115" customWidth="1"/>
    <col min="2567" max="2567" width="22.5703125" style="115" customWidth="1"/>
    <col min="2568" max="2568" width="22.140625" style="115" customWidth="1"/>
    <col min="2569" max="2570" width="21.42578125" style="115" customWidth="1"/>
    <col min="2571" max="2571" width="21.5703125" style="115" customWidth="1"/>
    <col min="2572" max="2572" width="21.140625" style="115" customWidth="1"/>
    <col min="2573" max="2573" width="9.140625" style="115"/>
    <col min="2574" max="2580" width="0" style="115" hidden="1" customWidth="1"/>
    <col min="2581" max="2581" width="12" style="115" customWidth="1"/>
    <col min="2582" max="2585" width="0" style="115" hidden="1" customWidth="1"/>
    <col min="2586" max="2816" width="9.140625" style="115"/>
    <col min="2817" max="2817" width="5.7109375" style="115" customWidth="1"/>
    <col min="2818" max="2818" width="22.5703125" style="115" customWidth="1"/>
    <col min="2819" max="2819" width="25.5703125" style="115" customWidth="1"/>
    <col min="2820" max="2820" width="23.42578125" style="115" customWidth="1"/>
    <col min="2821" max="2821" width="20" style="115" customWidth="1"/>
    <col min="2822" max="2822" width="20.28515625" style="115" customWidth="1"/>
    <col min="2823" max="2823" width="22.5703125" style="115" customWidth="1"/>
    <col min="2824" max="2824" width="22.140625" style="115" customWidth="1"/>
    <col min="2825" max="2826" width="21.42578125" style="115" customWidth="1"/>
    <col min="2827" max="2827" width="21.5703125" style="115" customWidth="1"/>
    <col min="2828" max="2828" width="21.140625" style="115" customWidth="1"/>
    <col min="2829" max="2829" width="9.140625" style="115"/>
    <col min="2830" max="2836" width="0" style="115" hidden="1" customWidth="1"/>
    <col min="2837" max="2837" width="12" style="115" customWidth="1"/>
    <col min="2838" max="2841" width="0" style="115" hidden="1" customWidth="1"/>
    <col min="2842" max="3072" width="9.140625" style="115"/>
    <col min="3073" max="3073" width="5.7109375" style="115" customWidth="1"/>
    <col min="3074" max="3074" width="22.5703125" style="115" customWidth="1"/>
    <col min="3075" max="3075" width="25.5703125" style="115" customWidth="1"/>
    <col min="3076" max="3076" width="23.42578125" style="115" customWidth="1"/>
    <col min="3077" max="3077" width="20" style="115" customWidth="1"/>
    <col min="3078" max="3078" width="20.28515625" style="115" customWidth="1"/>
    <col min="3079" max="3079" width="22.5703125" style="115" customWidth="1"/>
    <col min="3080" max="3080" width="22.140625" style="115" customWidth="1"/>
    <col min="3081" max="3082" width="21.42578125" style="115" customWidth="1"/>
    <col min="3083" max="3083" width="21.5703125" style="115" customWidth="1"/>
    <col min="3084" max="3084" width="21.140625" style="115" customWidth="1"/>
    <col min="3085" max="3085" width="9.140625" style="115"/>
    <col min="3086" max="3092" width="0" style="115" hidden="1" customWidth="1"/>
    <col min="3093" max="3093" width="12" style="115" customWidth="1"/>
    <col min="3094" max="3097" width="0" style="115" hidden="1" customWidth="1"/>
    <col min="3098" max="3328" width="9.140625" style="115"/>
    <col min="3329" max="3329" width="5.7109375" style="115" customWidth="1"/>
    <col min="3330" max="3330" width="22.5703125" style="115" customWidth="1"/>
    <col min="3331" max="3331" width="25.5703125" style="115" customWidth="1"/>
    <col min="3332" max="3332" width="23.42578125" style="115" customWidth="1"/>
    <col min="3333" max="3333" width="20" style="115" customWidth="1"/>
    <col min="3334" max="3334" width="20.28515625" style="115" customWidth="1"/>
    <col min="3335" max="3335" width="22.5703125" style="115" customWidth="1"/>
    <col min="3336" max="3336" width="22.140625" style="115" customWidth="1"/>
    <col min="3337" max="3338" width="21.42578125" style="115" customWidth="1"/>
    <col min="3339" max="3339" width="21.5703125" style="115" customWidth="1"/>
    <col min="3340" max="3340" width="21.140625" style="115" customWidth="1"/>
    <col min="3341" max="3341" width="9.140625" style="115"/>
    <col min="3342" max="3348" width="0" style="115" hidden="1" customWidth="1"/>
    <col min="3349" max="3349" width="12" style="115" customWidth="1"/>
    <col min="3350" max="3353" width="0" style="115" hidden="1" customWidth="1"/>
    <col min="3354" max="3584" width="9.140625" style="115"/>
    <col min="3585" max="3585" width="5.7109375" style="115" customWidth="1"/>
    <col min="3586" max="3586" width="22.5703125" style="115" customWidth="1"/>
    <col min="3587" max="3587" width="25.5703125" style="115" customWidth="1"/>
    <col min="3588" max="3588" width="23.42578125" style="115" customWidth="1"/>
    <col min="3589" max="3589" width="20" style="115" customWidth="1"/>
    <col min="3590" max="3590" width="20.28515625" style="115" customWidth="1"/>
    <col min="3591" max="3591" width="22.5703125" style="115" customWidth="1"/>
    <col min="3592" max="3592" width="22.140625" style="115" customWidth="1"/>
    <col min="3593" max="3594" width="21.42578125" style="115" customWidth="1"/>
    <col min="3595" max="3595" width="21.5703125" style="115" customWidth="1"/>
    <col min="3596" max="3596" width="21.140625" style="115" customWidth="1"/>
    <col min="3597" max="3597" width="9.140625" style="115"/>
    <col min="3598" max="3604" width="0" style="115" hidden="1" customWidth="1"/>
    <col min="3605" max="3605" width="12" style="115" customWidth="1"/>
    <col min="3606" max="3609" width="0" style="115" hidden="1" customWidth="1"/>
    <col min="3610" max="3840" width="9.140625" style="115"/>
    <col min="3841" max="3841" width="5.7109375" style="115" customWidth="1"/>
    <col min="3842" max="3842" width="22.5703125" style="115" customWidth="1"/>
    <col min="3843" max="3843" width="25.5703125" style="115" customWidth="1"/>
    <col min="3844" max="3844" width="23.42578125" style="115" customWidth="1"/>
    <col min="3845" max="3845" width="20" style="115" customWidth="1"/>
    <col min="3846" max="3846" width="20.28515625" style="115" customWidth="1"/>
    <col min="3847" max="3847" width="22.5703125" style="115" customWidth="1"/>
    <col min="3848" max="3848" width="22.140625" style="115" customWidth="1"/>
    <col min="3849" max="3850" width="21.42578125" style="115" customWidth="1"/>
    <col min="3851" max="3851" width="21.5703125" style="115" customWidth="1"/>
    <col min="3852" max="3852" width="21.140625" style="115" customWidth="1"/>
    <col min="3853" max="3853" width="9.140625" style="115"/>
    <col min="3854" max="3860" width="0" style="115" hidden="1" customWidth="1"/>
    <col min="3861" max="3861" width="12" style="115" customWidth="1"/>
    <col min="3862" max="3865" width="0" style="115" hidden="1" customWidth="1"/>
    <col min="3866" max="4096" width="9.140625" style="115"/>
    <col min="4097" max="4097" width="5.7109375" style="115" customWidth="1"/>
    <col min="4098" max="4098" width="22.5703125" style="115" customWidth="1"/>
    <col min="4099" max="4099" width="25.5703125" style="115" customWidth="1"/>
    <col min="4100" max="4100" width="23.42578125" style="115" customWidth="1"/>
    <col min="4101" max="4101" width="20" style="115" customWidth="1"/>
    <col min="4102" max="4102" width="20.28515625" style="115" customWidth="1"/>
    <col min="4103" max="4103" width="22.5703125" style="115" customWidth="1"/>
    <col min="4104" max="4104" width="22.140625" style="115" customWidth="1"/>
    <col min="4105" max="4106" width="21.42578125" style="115" customWidth="1"/>
    <col min="4107" max="4107" width="21.5703125" style="115" customWidth="1"/>
    <col min="4108" max="4108" width="21.140625" style="115" customWidth="1"/>
    <col min="4109" max="4109" width="9.140625" style="115"/>
    <col min="4110" max="4116" width="0" style="115" hidden="1" customWidth="1"/>
    <col min="4117" max="4117" width="12" style="115" customWidth="1"/>
    <col min="4118" max="4121" width="0" style="115" hidden="1" customWidth="1"/>
    <col min="4122" max="4352" width="9.140625" style="115"/>
    <col min="4353" max="4353" width="5.7109375" style="115" customWidth="1"/>
    <col min="4354" max="4354" width="22.5703125" style="115" customWidth="1"/>
    <col min="4355" max="4355" width="25.5703125" style="115" customWidth="1"/>
    <col min="4356" max="4356" width="23.42578125" style="115" customWidth="1"/>
    <col min="4357" max="4357" width="20" style="115" customWidth="1"/>
    <col min="4358" max="4358" width="20.28515625" style="115" customWidth="1"/>
    <col min="4359" max="4359" width="22.5703125" style="115" customWidth="1"/>
    <col min="4360" max="4360" width="22.140625" style="115" customWidth="1"/>
    <col min="4361" max="4362" width="21.42578125" style="115" customWidth="1"/>
    <col min="4363" max="4363" width="21.5703125" style="115" customWidth="1"/>
    <col min="4364" max="4364" width="21.140625" style="115" customWidth="1"/>
    <col min="4365" max="4365" width="9.140625" style="115"/>
    <col min="4366" max="4372" width="0" style="115" hidden="1" customWidth="1"/>
    <col min="4373" max="4373" width="12" style="115" customWidth="1"/>
    <col min="4374" max="4377" width="0" style="115" hidden="1" customWidth="1"/>
    <col min="4378" max="4608" width="9.140625" style="115"/>
    <col min="4609" max="4609" width="5.7109375" style="115" customWidth="1"/>
    <col min="4610" max="4610" width="22.5703125" style="115" customWidth="1"/>
    <col min="4611" max="4611" width="25.5703125" style="115" customWidth="1"/>
    <col min="4612" max="4612" width="23.42578125" style="115" customWidth="1"/>
    <col min="4613" max="4613" width="20" style="115" customWidth="1"/>
    <col min="4614" max="4614" width="20.28515625" style="115" customWidth="1"/>
    <col min="4615" max="4615" width="22.5703125" style="115" customWidth="1"/>
    <col min="4616" max="4616" width="22.140625" style="115" customWidth="1"/>
    <col min="4617" max="4618" width="21.42578125" style="115" customWidth="1"/>
    <col min="4619" max="4619" width="21.5703125" style="115" customWidth="1"/>
    <col min="4620" max="4620" width="21.140625" style="115" customWidth="1"/>
    <col min="4621" max="4621" width="9.140625" style="115"/>
    <col min="4622" max="4628" width="0" style="115" hidden="1" customWidth="1"/>
    <col min="4629" max="4629" width="12" style="115" customWidth="1"/>
    <col min="4630" max="4633" width="0" style="115" hidden="1" customWidth="1"/>
    <col min="4634" max="4864" width="9.140625" style="115"/>
    <col min="4865" max="4865" width="5.7109375" style="115" customWidth="1"/>
    <col min="4866" max="4866" width="22.5703125" style="115" customWidth="1"/>
    <col min="4867" max="4867" width="25.5703125" style="115" customWidth="1"/>
    <col min="4868" max="4868" width="23.42578125" style="115" customWidth="1"/>
    <col min="4869" max="4869" width="20" style="115" customWidth="1"/>
    <col min="4870" max="4870" width="20.28515625" style="115" customWidth="1"/>
    <col min="4871" max="4871" width="22.5703125" style="115" customWidth="1"/>
    <col min="4872" max="4872" width="22.140625" style="115" customWidth="1"/>
    <col min="4873" max="4874" width="21.42578125" style="115" customWidth="1"/>
    <col min="4875" max="4875" width="21.5703125" style="115" customWidth="1"/>
    <col min="4876" max="4876" width="21.140625" style="115" customWidth="1"/>
    <col min="4877" max="4877" width="9.140625" style="115"/>
    <col min="4878" max="4884" width="0" style="115" hidden="1" customWidth="1"/>
    <col min="4885" max="4885" width="12" style="115" customWidth="1"/>
    <col min="4886" max="4889" width="0" style="115" hidden="1" customWidth="1"/>
    <col min="4890" max="5120" width="9.140625" style="115"/>
    <col min="5121" max="5121" width="5.7109375" style="115" customWidth="1"/>
    <col min="5122" max="5122" width="22.5703125" style="115" customWidth="1"/>
    <col min="5123" max="5123" width="25.5703125" style="115" customWidth="1"/>
    <col min="5124" max="5124" width="23.42578125" style="115" customWidth="1"/>
    <col min="5125" max="5125" width="20" style="115" customWidth="1"/>
    <col min="5126" max="5126" width="20.28515625" style="115" customWidth="1"/>
    <col min="5127" max="5127" width="22.5703125" style="115" customWidth="1"/>
    <col min="5128" max="5128" width="22.140625" style="115" customWidth="1"/>
    <col min="5129" max="5130" width="21.42578125" style="115" customWidth="1"/>
    <col min="5131" max="5131" width="21.5703125" style="115" customWidth="1"/>
    <col min="5132" max="5132" width="21.140625" style="115" customWidth="1"/>
    <col min="5133" max="5133" width="9.140625" style="115"/>
    <col min="5134" max="5140" width="0" style="115" hidden="1" customWidth="1"/>
    <col min="5141" max="5141" width="12" style="115" customWidth="1"/>
    <col min="5142" max="5145" width="0" style="115" hidden="1" customWidth="1"/>
    <col min="5146" max="5376" width="9.140625" style="115"/>
    <col min="5377" max="5377" width="5.7109375" style="115" customWidth="1"/>
    <col min="5378" max="5378" width="22.5703125" style="115" customWidth="1"/>
    <col min="5379" max="5379" width="25.5703125" style="115" customWidth="1"/>
    <col min="5380" max="5380" width="23.42578125" style="115" customWidth="1"/>
    <col min="5381" max="5381" width="20" style="115" customWidth="1"/>
    <col min="5382" max="5382" width="20.28515625" style="115" customWidth="1"/>
    <col min="5383" max="5383" width="22.5703125" style="115" customWidth="1"/>
    <col min="5384" max="5384" width="22.140625" style="115" customWidth="1"/>
    <col min="5385" max="5386" width="21.42578125" style="115" customWidth="1"/>
    <col min="5387" max="5387" width="21.5703125" style="115" customWidth="1"/>
    <col min="5388" max="5388" width="21.140625" style="115" customWidth="1"/>
    <col min="5389" max="5389" width="9.140625" style="115"/>
    <col min="5390" max="5396" width="0" style="115" hidden="1" customWidth="1"/>
    <col min="5397" max="5397" width="12" style="115" customWidth="1"/>
    <col min="5398" max="5401" width="0" style="115" hidden="1" customWidth="1"/>
    <col min="5402" max="5632" width="9.140625" style="115"/>
    <col min="5633" max="5633" width="5.7109375" style="115" customWidth="1"/>
    <col min="5634" max="5634" width="22.5703125" style="115" customWidth="1"/>
    <col min="5635" max="5635" width="25.5703125" style="115" customWidth="1"/>
    <col min="5636" max="5636" width="23.42578125" style="115" customWidth="1"/>
    <col min="5637" max="5637" width="20" style="115" customWidth="1"/>
    <col min="5638" max="5638" width="20.28515625" style="115" customWidth="1"/>
    <col min="5639" max="5639" width="22.5703125" style="115" customWidth="1"/>
    <col min="5640" max="5640" width="22.140625" style="115" customWidth="1"/>
    <col min="5641" max="5642" width="21.42578125" style="115" customWidth="1"/>
    <col min="5643" max="5643" width="21.5703125" style="115" customWidth="1"/>
    <col min="5644" max="5644" width="21.140625" style="115" customWidth="1"/>
    <col min="5645" max="5645" width="9.140625" style="115"/>
    <col min="5646" max="5652" width="0" style="115" hidden="1" customWidth="1"/>
    <col min="5653" max="5653" width="12" style="115" customWidth="1"/>
    <col min="5654" max="5657" width="0" style="115" hidden="1" customWidth="1"/>
    <col min="5658" max="5888" width="9.140625" style="115"/>
    <col min="5889" max="5889" width="5.7109375" style="115" customWidth="1"/>
    <col min="5890" max="5890" width="22.5703125" style="115" customWidth="1"/>
    <col min="5891" max="5891" width="25.5703125" style="115" customWidth="1"/>
    <col min="5892" max="5892" width="23.42578125" style="115" customWidth="1"/>
    <col min="5893" max="5893" width="20" style="115" customWidth="1"/>
    <col min="5894" max="5894" width="20.28515625" style="115" customWidth="1"/>
    <col min="5895" max="5895" width="22.5703125" style="115" customWidth="1"/>
    <col min="5896" max="5896" width="22.140625" style="115" customWidth="1"/>
    <col min="5897" max="5898" width="21.42578125" style="115" customWidth="1"/>
    <col min="5899" max="5899" width="21.5703125" style="115" customWidth="1"/>
    <col min="5900" max="5900" width="21.140625" style="115" customWidth="1"/>
    <col min="5901" max="5901" width="9.140625" style="115"/>
    <col min="5902" max="5908" width="0" style="115" hidden="1" customWidth="1"/>
    <col min="5909" max="5909" width="12" style="115" customWidth="1"/>
    <col min="5910" max="5913" width="0" style="115" hidden="1" customWidth="1"/>
    <col min="5914" max="6144" width="9.140625" style="115"/>
    <col min="6145" max="6145" width="5.7109375" style="115" customWidth="1"/>
    <col min="6146" max="6146" width="22.5703125" style="115" customWidth="1"/>
    <col min="6147" max="6147" width="25.5703125" style="115" customWidth="1"/>
    <col min="6148" max="6148" width="23.42578125" style="115" customWidth="1"/>
    <col min="6149" max="6149" width="20" style="115" customWidth="1"/>
    <col min="6150" max="6150" width="20.28515625" style="115" customWidth="1"/>
    <col min="6151" max="6151" width="22.5703125" style="115" customWidth="1"/>
    <col min="6152" max="6152" width="22.140625" style="115" customWidth="1"/>
    <col min="6153" max="6154" width="21.42578125" style="115" customWidth="1"/>
    <col min="6155" max="6155" width="21.5703125" style="115" customWidth="1"/>
    <col min="6156" max="6156" width="21.140625" style="115" customWidth="1"/>
    <col min="6157" max="6157" width="9.140625" style="115"/>
    <col min="6158" max="6164" width="0" style="115" hidden="1" customWidth="1"/>
    <col min="6165" max="6165" width="12" style="115" customWidth="1"/>
    <col min="6166" max="6169" width="0" style="115" hidden="1" customWidth="1"/>
    <col min="6170" max="6400" width="9.140625" style="115"/>
    <col min="6401" max="6401" width="5.7109375" style="115" customWidth="1"/>
    <col min="6402" max="6402" width="22.5703125" style="115" customWidth="1"/>
    <col min="6403" max="6403" width="25.5703125" style="115" customWidth="1"/>
    <col min="6404" max="6404" width="23.42578125" style="115" customWidth="1"/>
    <col min="6405" max="6405" width="20" style="115" customWidth="1"/>
    <col min="6406" max="6406" width="20.28515625" style="115" customWidth="1"/>
    <col min="6407" max="6407" width="22.5703125" style="115" customWidth="1"/>
    <col min="6408" max="6408" width="22.140625" style="115" customWidth="1"/>
    <col min="6409" max="6410" width="21.42578125" style="115" customWidth="1"/>
    <col min="6411" max="6411" width="21.5703125" style="115" customWidth="1"/>
    <col min="6412" max="6412" width="21.140625" style="115" customWidth="1"/>
    <col min="6413" max="6413" width="9.140625" style="115"/>
    <col min="6414" max="6420" width="0" style="115" hidden="1" customWidth="1"/>
    <col min="6421" max="6421" width="12" style="115" customWidth="1"/>
    <col min="6422" max="6425" width="0" style="115" hidden="1" customWidth="1"/>
    <col min="6426" max="6656" width="9.140625" style="115"/>
    <col min="6657" max="6657" width="5.7109375" style="115" customWidth="1"/>
    <col min="6658" max="6658" width="22.5703125" style="115" customWidth="1"/>
    <col min="6659" max="6659" width="25.5703125" style="115" customWidth="1"/>
    <col min="6660" max="6660" width="23.42578125" style="115" customWidth="1"/>
    <col min="6661" max="6661" width="20" style="115" customWidth="1"/>
    <col min="6662" max="6662" width="20.28515625" style="115" customWidth="1"/>
    <col min="6663" max="6663" width="22.5703125" style="115" customWidth="1"/>
    <col min="6664" max="6664" width="22.140625" style="115" customWidth="1"/>
    <col min="6665" max="6666" width="21.42578125" style="115" customWidth="1"/>
    <col min="6667" max="6667" width="21.5703125" style="115" customWidth="1"/>
    <col min="6668" max="6668" width="21.140625" style="115" customWidth="1"/>
    <col min="6669" max="6669" width="9.140625" style="115"/>
    <col min="6670" max="6676" width="0" style="115" hidden="1" customWidth="1"/>
    <col min="6677" max="6677" width="12" style="115" customWidth="1"/>
    <col min="6678" max="6681" width="0" style="115" hidden="1" customWidth="1"/>
    <col min="6682" max="6912" width="9.140625" style="115"/>
    <col min="6913" max="6913" width="5.7109375" style="115" customWidth="1"/>
    <col min="6914" max="6914" width="22.5703125" style="115" customWidth="1"/>
    <col min="6915" max="6915" width="25.5703125" style="115" customWidth="1"/>
    <col min="6916" max="6916" width="23.42578125" style="115" customWidth="1"/>
    <col min="6917" max="6917" width="20" style="115" customWidth="1"/>
    <col min="6918" max="6918" width="20.28515625" style="115" customWidth="1"/>
    <col min="6919" max="6919" width="22.5703125" style="115" customWidth="1"/>
    <col min="6920" max="6920" width="22.140625" style="115" customWidth="1"/>
    <col min="6921" max="6922" width="21.42578125" style="115" customWidth="1"/>
    <col min="6923" max="6923" width="21.5703125" style="115" customWidth="1"/>
    <col min="6924" max="6924" width="21.140625" style="115" customWidth="1"/>
    <col min="6925" max="6925" width="9.140625" style="115"/>
    <col min="6926" max="6932" width="0" style="115" hidden="1" customWidth="1"/>
    <col min="6933" max="6933" width="12" style="115" customWidth="1"/>
    <col min="6934" max="6937" width="0" style="115" hidden="1" customWidth="1"/>
    <col min="6938" max="7168" width="9.140625" style="115"/>
    <col min="7169" max="7169" width="5.7109375" style="115" customWidth="1"/>
    <col min="7170" max="7170" width="22.5703125" style="115" customWidth="1"/>
    <col min="7171" max="7171" width="25.5703125" style="115" customWidth="1"/>
    <col min="7172" max="7172" width="23.42578125" style="115" customWidth="1"/>
    <col min="7173" max="7173" width="20" style="115" customWidth="1"/>
    <col min="7174" max="7174" width="20.28515625" style="115" customWidth="1"/>
    <col min="7175" max="7175" width="22.5703125" style="115" customWidth="1"/>
    <col min="7176" max="7176" width="22.140625" style="115" customWidth="1"/>
    <col min="7177" max="7178" width="21.42578125" style="115" customWidth="1"/>
    <col min="7179" max="7179" width="21.5703125" style="115" customWidth="1"/>
    <col min="7180" max="7180" width="21.140625" style="115" customWidth="1"/>
    <col min="7181" max="7181" width="9.140625" style="115"/>
    <col min="7182" max="7188" width="0" style="115" hidden="1" customWidth="1"/>
    <col min="7189" max="7189" width="12" style="115" customWidth="1"/>
    <col min="7190" max="7193" width="0" style="115" hidden="1" customWidth="1"/>
    <col min="7194" max="7424" width="9.140625" style="115"/>
    <col min="7425" max="7425" width="5.7109375" style="115" customWidth="1"/>
    <col min="7426" max="7426" width="22.5703125" style="115" customWidth="1"/>
    <col min="7427" max="7427" width="25.5703125" style="115" customWidth="1"/>
    <col min="7428" max="7428" width="23.42578125" style="115" customWidth="1"/>
    <col min="7429" max="7429" width="20" style="115" customWidth="1"/>
    <col min="7430" max="7430" width="20.28515625" style="115" customWidth="1"/>
    <col min="7431" max="7431" width="22.5703125" style="115" customWidth="1"/>
    <col min="7432" max="7432" width="22.140625" style="115" customWidth="1"/>
    <col min="7433" max="7434" width="21.42578125" style="115" customWidth="1"/>
    <col min="7435" max="7435" width="21.5703125" style="115" customWidth="1"/>
    <col min="7436" max="7436" width="21.140625" style="115" customWidth="1"/>
    <col min="7437" max="7437" width="9.140625" style="115"/>
    <col min="7438" max="7444" width="0" style="115" hidden="1" customWidth="1"/>
    <col min="7445" max="7445" width="12" style="115" customWidth="1"/>
    <col min="7446" max="7449" width="0" style="115" hidden="1" customWidth="1"/>
    <col min="7450" max="7680" width="9.140625" style="115"/>
    <col min="7681" max="7681" width="5.7109375" style="115" customWidth="1"/>
    <col min="7682" max="7682" width="22.5703125" style="115" customWidth="1"/>
    <col min="7683" max="7683" width="25.5703125" style="115" customWidth="1"/>
    <col min="7684" max="7684" width="23.42578125" style="115" customWidth="1"/>
    <col min="7685" max="7685" width="20" style="115" customWidth="1"/>
    <col min="7686" max="7686" width="20.28515625" style="115" customWidth="1"/>
    <col min="7687" max="7687" width="22.5703125" style="115" customWidth="1"/>
    <col min="7688" max="7688" width="22.140625" style="115" customWidth="1"/>
    <col min="7689" max="7690" width="21.42578125" style="115" customWidth="1"/>
    <col min="7691" max="7691" width="21.5703125" style="115" customWidth="1"/>
    <col min="7692" max="7692" width="21.140625" style="115" customWidth="1"/>
    <col min="7693" max="7693" width="9.140625" style="115"/>
    <col min="7694" max="7700" width="0" style="115" hidden="1" customWidth="1"/>
    <col min="7701" max="7701" width="12" style="115" customWidth="1"/>
    <col min="7702" max="7705" width="0" style="115" hidden="1" customWidth="1"/>
    <col min="7706" max="7936" width="9.140625" style="115"/>
    <col min="7937" max="7937" width="5.7109375" style="115" customWidth="1"/>
    <col min="7938" max="7938" width="22.5703125" style="115" customWidth="1"/>
    <col min="7939" max="7939" width="25.5703125" style="115" customWidth="1"/>
    <col min="7940" max="7940" width="23.42578125" style="115" customWidth="1"/>
    <col min="7941" max="7941" width="20" style="115" customWidth="1"/>
    <col min="7942" max="7942" width="20.28515625" style="115" customWidth="1"/>
    <col min="7943" max="7943" width="22.5703125" style="115" customWidth="1"/>
    <col min="7944" max="7944" width="22.140625" style="115" customWidth="1"/>
    <col min="7945" max="7946" width="21.42578125" style="115" customWidth="1"/>
    <col min="7947" max="7947" width="21.5703125" style="115" customWidth="1"/>
    <col min="7948" max="7948" width="21.140625" style="115" customWidth="1"/>
    <col min="7949" max="7949" width="9.140625" style="115"/>
    <col min="7950" max="7956" width="0" style="115" hidden="1" customWidth="1"/>
    <col min="7957" max="7957" width="12" style="115" customWidth="1"/>
    <col min="7958" max="7961" width="0" style="115" hidden="1" customWidth="1"/>
    <col min="7962" max="8192" width="9.140625" style="115"/>
    <col min="8193" max="8193" width="5.7109375" style="115" customWidth="1"/>
    <col min="8194" max="8194" width="22.5703125" style="115" customWidth="1"/>
    <col min="8195" max="8195" width="25.5703125" style="115" customWidth="1"/>
    <col min="8196" max="8196" width="23.42578125" style="115" customWidth="1"/>
    <col min="8197" max="8197" width="20" style="115" customWidth="1"/>
    <col min="8198" max="8198" width="20.28515625" style="115" customWidth="1"/>
    <col min="8199" max="8199" width="22.5703125" style="115" customWidth="1"/>
    <col min="8200" max="8200" width="22.140625" style="115" customWidth="1"/>
    <col min="8201" max="8202" width="21.42578125" style="115" customWidth="1"/>
    <col min="8203" max="8203" width="21.5703125" style="115" customWidth="1"/>
    <col min="8204" max="8204" width="21.140625" style="115" customWidth="1"/>
    <col min="8205" max="8205" width="9.140625" style="115"/>
    <col min="8206" max="8212" width="0" style="115" hidden="1" customWidth="1"/>
    <col min="8213" max="8213" width="12" style="115" customWidth="1"/>
    <col min="8214" max="8217" width="0" style="115" hidden="1" customWidth="1"/>
    <col min="8218" max="8448" width="9.140625" style="115"/>
    <col min="8449" max="8449" width="5.7109375" style="115" customWidth="1"/>
    <col min="8450" max="8450" width="22.5703125" style="115" customWidth="1"/>
    <col min="8451" max="8451" width="25.5703125" style="115" customWidth="1"/>
    <col min="8452" max="8452" width="23.42578125" style="115" customWidth="1"/>
    <col min="8453" max="8453" width="20" style="115" customWidth="1"/>
    <col min="8454" max="8454" width="20.28515625" style="115" customWidth="1"/>
    <col min="8455" max="8455" width="22.5703125" style="115" customWidth="1"/>
    <col min="8456" max="8456" width="22.140625" style="115" customWidth="1"/>
    <col min="8457" max="8458" width="21.42578125" style="115" customWidth="1"/>
    <col min="8459" max="8459" width="21.5703125" style="115" customWidth="1"/>
    <col min="8460" max="8460" width="21.140625" style="115" customWidth="1"/>
    <col min="8461" max="8461" width="9.140625" style="115"/>
    <col min="8462" max="8468" width="0" style="115" hidden="1" customWidth="1"/>
    <col min="8469" max="8469" width="12" style="115" customWidth="1"/>
    <col min="8470" max="8473" width="0" style="115" hidden="1" customWidth="1"/>
    <col min="8474" max="8704" width="9.140625" style="115"/>
    <col min="8705" max="8705" width="5.7109375" style="115" customWidth="1"/>
    <col min="8706" max="8706" width="22.5703125" style="115" customWidth="1"/>
    <col min="8707" max="8707" width="25.5703125" style="115" customWidth="1"/>
    <col min="8708" max="8708" width="23.42578125" style="115" customWidth="1"/>
    <col min="8709" max="8709" width="20" style="115" customWidth="1"/>
    <col min="8710" max="8710" width="20.28515625" style="115" customWidth="1"/>
    <col min="8711" max="8711" width="22.5703125" style="115" customWidth="1"/>
    <col min="8712" max="8712" width="22.140625" style="115" customWidth="1"/>
    <col min="8713" max="8714" width="21.42578125" style="115" customWidth="1"/>
    <col min="8715" max="8715" width="21.5703125" style="115" customWidth="1"/>
    <col min="8716" max="8716" width="21.140625" style="115" customWidth="1"/>
    <col min="8717" max="8717" width="9.140625" style="115"/>
    <col min="8718" max="8724" width="0" style="115" hidden="1" customWidth="1"/>
    <col min="8725" max="8725" width="12" style="115" customWidth="1"/>
    <col min="8726" max="8729" width="0" style="115" hidden="1" customWidth="1"/>
    <col min="8730" max="8960" width="9.140625" style="115"/>
    <col min="8961" max="8961" width="5.7109375" style="115" customWidth="1"/>
    <col min="8962" max="8962" width="22.5703125" style="115" customWidth="1"/>
    <col min="8963" max="8963" width="25.5703125" style="115" customWidth="1"/>
    <col min="8964" max="8964" width="23.42578125" style="115" customWidth="1"/>
    <col min="8965" max="8965" width="20" style="115" customWidth="1"/>
    <col min="8966" max="8966" width="20.28515625" style="115" customWidth="1"/>
    <col min="8967" max="8967" width="22.5703125" style="115" customWidth="1"/>
    <col min="8968" max="8968" width="22.140625" style="115" customWidth="1"/>
    <col min="8969" max="8970" width="21.42578125" style="115" customWidth="1"/>
    <col min="8971" max="8971" width="21.5703125" style="115" customWidth="1"/>
    <col min="8972" max="8972" width="21.140625" style="115" customWidth="1"/>
    <col min="8973" max="8973" width="9.140625" style="115"/>
    <col min="8974" max="8980" width="0" style="115" hidden="1" customWidth="1"/>
    <col min="8981" max="8981" width="12" style="115" customWidth="1"/>
    <col min="8982" max="8985" width="0" style="115" hidden="1" customWidth="1"/>
    <col min="8986" max="9216" width="9.140625" style="115"/>
    <col min="9217" max="9217" width="5.7109375" style="115" customWidth="1"/>
    <col min="9218" max="9218" width="22.5703125" style="115" customWidth="1"/>
    <col min="9219" max="9219" width="25.5703125" style="115" customWidth="1"/>
    <col min="9220" max="9220" width="23.42578125" style="115" customWidth="1"/>
    <col min="9221" max="9221" width="20" style="115" customWidth="1"/>
    <col min="9222" max="9222" width="20.28515625" style="115" customWidth="1"/>
    <col min="9223" max="9223" width="22.5703125" style="115" customWidth="1"/>
    <col min="9224" max="9224" width="22.140625" style="115" customWidth="1"/>
    <col min="9225" max="9226" width="21.42578125" style="115" customWidth="1"/>
    <col min="9227" max="9227" width="21.5703125" style="115" customWidth="1"/>
    <col min="9228" max="9228" width="21.140625" style="115" customWidth="1"/>
    <col min="9229" max="9229" width="9.140625" style="115"/>
    <col min="9230" max="9236" width="0" style="115" hidden="1" customWidth="1"/>
    <col min="9237" max="9237" width="12" style="115" customWidth="1"/>
    <col min="9238" max="9241" width="0" style="115" hidden="1" customWidth="1"/>
    <col min="9242" max="9472" width="9.140625" style="115"/>
    <col min="9473" max="9473" width="5.7109375" style="115" customWidth="1"/>
    <col min="9474" max="9474" width="22.5703125" style="115" customWidth="1"/>
    <col min="9475" max="9475" width="25.5703125" style="115" customWidth="1"/>
    <col min="9476" max="9476" width="23.42578125" style="115" customWidth="1"/>
    <col min="9477" max="9477" width="20" style="115" customWidth="1"/>
    <col min="9478" max="9478" width="20.28515625" style="115" customWidth="1"/>
    <col min="9479" max="9479" width="22.5703125" style="115" customWidth="1"/>
    <col min="9480" max="9480" width="22.140625" style="115" customWidth="1"/>
    <col min="9481" max="9482" width="21.42578125" style="115" customWidth="1"/>
    <col min="9483" max="9483" width="21.5703125" style="115" customWidth="1"/>
    <col min="9484" max="9484" width="21.140625" style="115" customWidth="1"/>
    <col min="9485" max="9485" width="9.140625" style="115"/>
    <col min="9486" max="9492" width="0" style="115" hidden="1" customWidth="1"/>
    <col min="9493" max="9493" width="12" style="115" customWidth="1"/>
    <col min="9494" max="9497" width="0" style="115" hidden="1" customWidth="1"/>
    <col min="9498" max="9728" width="9.140625" style="115"/>
    <col min="9729" max="9729" width="5.7109375" style="115" customWidth="1"/>
    <col min="9730" max="9730" width="22.5703125" style="115" customWidth="1"/>
    <col min="9731" max="9731" width="25.5703125" style="115" customWidth="1"/>
    <col min="9732" max="9732" width="23.42578125" style="115" customWidth="1"/>
    <col min="9733" max="9733" width="20" style="115" customWidth="1"/>
    <col min="9734" max="9734" width="20.28515625" style="115" customWidth="1"/>
    <col min="9735" max="9735" width="22.5703125" style="115" customWidth="1"/>
    <col min="9736" max="9736" width="22.140625" style="115" customWidth="1"/>
    <col min="9737" max="9738" width="21.42578125" style="115" customWidth="1"/>
    <col min="9739" max="9739" width="21.5703125" style="115" customWidth="1"/>
    <col min="9740" max="9740" width="21.140625" style="115" customWidth="1"/>
    <col min="9741" max="9741" width="9.140625" style="115"/>
    <col min="9742" max="9748" width="0" style="115" hidden="1" customWidth="1"/>
    <col min="9749" max="9749" width="12" style="115" customWidth="1"/>
    <col min="9750" max="9753" width="0" style="115" hidden="1" customWidth="1"/>
    <col min="9754" max="9984" width="9.140625" style="115"/>
    <col min="9985" max="9985" width="5.7109375" style="115" customWidth="1"/>
    <col min="9986" max="9986" width="22.5703125" style="115" customWidth="1"/>
    <col min="9987" max="9987" width="25.5703125" style="115" customWidth="1"/>
    <col min="9988" max="9988" width="23.42578125" style="115" customWidth="1"/>
    <col min="9989" max="9989" width="20" style="115" customWidth="1"/>
    <col min="9990" max="9990" width="20.28515625" style="115" customWidth="1"/>
    <col min="9991" max="9991" width="22.5703125" style="115" customWidth="1"/>
    <col min="9992" max="9992" width="22.140625" style="115" customWidth="1"/>
    <col min="9993" max="9994" width="21.42578125" style="115" customWidth="1"/>
    <col min="9995" max="9995" width="21.5703125" style="115" customWidth="1"/>
    <col min="9996" max="9996" width="21.140625" style="115" customWidth="1"/>
    <col min="9997" max="9997" width="9.140625" style="115"/>
    <col min="9998" max="10004" width="0" style="115" hidden="1" customWidth="1"/>
    <col min="10005" max="10005" width="12" style="115" customWidth="1"/>
    <col min="10006" max="10009" width="0" style="115" hidden="1" customWidth="1"/>
    <col min="10010" max="10240" width="9.140625" style="115"/>
    <col min="10241" max="10241" width="5.7109375" style="115" customWidth="1"/>
    <col min="10242" max="10242" width="22.5703125" style="115" customWidth="1"/>
    <col min="10243" max="10243" width="25.5703125" style="115" customWidth="1"/>
    <col min="10244" max="10244" width="23.42578125" style="115" customWidth="1"/>
    <col min="10245" max="10245" width="20" style="115" customWidth="1"/>
    <col min="10246" max="10246" width="20.28515625" style="115" customWidth="1"/>
    <col min="10247" max="10247" width="22.5703125" style="115" customWidth="1"/>
    <col min="10248" max="10248" width="22.140625" style="115" customWidth="1"/>
    <col min="10249" max="10250" width="21.42578125" style="115" customWidth="1"/>
    <col min="10251" max="10251" width="21.5703125" style="115" customWidth="1"/>
    <col min="10252" max="10252" width="21.140625" style="115" customWidth="1"/>
    <col min="10253" max="10253" width="9.140625" style="115"/>
    <col min="10254" max="10260" width="0" style="115" hidden="1" customWidth="1"/>
    <col min="10261" max="10261" width="12" style="115" customWidth="1"/>
    <col min="10262" max="10265" width="0" style="115" hidden="1" customWidth="1"/>
    <col min="10266" max="10496" width="9.140625" style="115"/>
    <col min="10497" max="10497" width="5.7109375" style="115" customWidth="1"/>
    <col min="10498" max="10498" width="22.5703125" style="115" customWidth="1"/>
    <col min="10499" max="10499" width="25.5703125" style="115" customWidth="1"/>
    <col min="10500" max="10500" width="23.42578125" style="115" customWidth="1"/>
    <col min="10501" max="10501" width="20" style="115" customWidth="1"/>
    <col min="10502" max="10502" width="20.28515625" style="115" customWidth="1"/>
    <col min="10503" max="10503" width="22.5703125" style="115" customWidth="1"/>
    <col min="10504" max="10504" width="22.140625" style="115" customWidth="1"/>
    <col min="10505" max="10506" width="21.42578125" style="115" customWidth="1"/>
    <col min="10507" max="10507" width="21.5703125" style="115" customWidth="1"/>
    <col min="10508" max="10508" width="21.140625" style="115" customWidth="1"/>
    <col min="10509" max="10509" width="9.140625" style="115"/>
    <col min="10510" max="10516" width="0" style="115" hidden="1" customWidth="1"/>
    <col min="10517" max="10517" width="12" style="115" customWidth="1"/>
    <col min="10518" max="10521" width="0" style="115" hidden="1" customWidth="1"/>
    <col min="10522" max="10752" width="9.140625" style="115"/>
    <col min="10753" max="10753" width="5.7109375" style="115" customWidth="1"/>
    <col min="10754" max="10754" width="22.5703125" style="115" customWidth="1"/>
    <col min="10755" max="10755" width="25.5703125" style="115" customWidth="1"/>
    <col min="10756" max="10756" width="23.42578125" style="115" customWidth="1"/>
    <col min="10757" max="10757" width="20" style="115" customWidth="1"/>
    <col min="10758" max="10758" width="20.28515625" style="115" customWidth="1"/>
    <col min="10759" max="10759" width="22.5703125" style="115" customWidth="1"/>
    <col min="10760" max="10760" width="22.140625" style="115" customWidth="1"/>
    <col min="10761" max="10762" width="21.42578125" style="115" customWidth="1"/>
    <col min="10763" max="10763" width="21.5703125" style="115" customWidth="1"/>
    <col min="10764" max="10764" width="21.140625" style="115" customWidth="1"/>
    <col min="10765" max="10765" width="9.140625" style="115"/>
    <col min="10766" max="10772" width="0" style="115" hidden="1" customWidth="1"/>
    <col min="10773" max="10773" width="12" style="115" customWidth="1"/>
    <col min="10774" max="10777" width="0" style="115" hidden="1" customWidth="1"/>
    <col min="10778" max="11008" width="9.140625" style="115"/>
    <col min="11009" max="11009" width="5.7109375" style="115" customWidth="1"/>
    <col min="11010" max="11010" width="22.5703125" style="115" customWidth="1"/>
    <col min="11011" max="11011" width="25.5703125" style="115" customWidth="1"/>
    <col min="11012" max="11012" width="23.42578125" style="115" customWidth="1"/>
    <col min="11013" max="11013" width="20" style="115" customWidth="1"/>
    <col min="11014" max="11014" width="20.28515625" style="115" customWidth="1"/>
    <col min="11015" max="11015" width="22.5703125" style="115" customWidth="1"/>
    <col min="11016" max="11016" width="22.140625" style="115" customWidth="1"/>
    <col min="11017" max="11018" width="21.42578125" style="115" customWidth="1"/>
    <col min="11019" max="11019" width="21.5703125" style="115" customWidth="1"/>
    <col min="11020" max="11020" width="21.140625" style="115" customWidth="1"/>
    <col min="11021" max="11021" width="9.140625" style="115"/>
    <col min="11022" max="11028" width="0" style="115" hidden="1" customWidth="1"/>
    <col min="11029" max="11029" width="12" style="115" customWidth="1"/>
    <col min="11030" max="11033" width="0" style="115" hidden="1" customWidth="1"/>
    <col min="11034" max="11264" width="9.140625" style="115"/>
    <col min="11265" max="11265" width="5.7109375" style="115" customWidth="1"/>
    <col min="11266" max="11266" width="22.5703125" style="115" customWidth="1"/>
    <col min="11267" max="11267" width="25.5703125" style="115" customWidth="1"/>
    <col min="11268" max="11268" width="23.42578125" style="115" customWidth="1"/>
    <col min="11269" max="11269" width="20" style="115" customWidth="1"/>
    <col min="11270" max="11270" width="20.28515625" style="115" customWidth="1"/>
    <col min="11271" max="11271" width="22.5703125" style="115" customWidth="1"/>
    <col min="11272" max="11272" width="22.140625" style="115" customWidth="1"/>
    <col min="11273" max="11274" width="21.42578125" style="115" customWidth="1"/>
    <col min="11275" max="11275" width="21.5703125" style="115" customWidth="1"/>
    <col min="11276" max="11276" width="21.140625" style="115" customWidth="1"/>
    <col min="11277" max="11277" width="9.140625" style="115"/>
    <col min="11278" max="11284" width="0" style="115" hidden="1" customWidth="1"/>
    <col min="11285" max="11285" width="12" style="115" customWidth="1"/>
    <col min="11286" max="11289" width="0" style="115" hidden="1" customWidth="1"/>
    <col min="11290" max="11520" width="9.140625" style="115"/>
    <col min="11521" max="11521" width="5.7109375" style="115" customWidth="1"/>
    <col min="11522" max="11522" width="22.5703125" style="115" customWidth="1"/>
    <col min="11523" max="11523" width="25.5703125" style="115" customWidth="1"/>
    <col min="11524" max="11524" width="23.42578125" style="115" customWidth="1"/>
    <col min="11525" max="11525" width="20" style="115" customWidth="1"/>
    <col min="11526" max="11526" width="20.28515625" style="115" customWidth="1"/>
    <col min="11527" max="11527" width="22.5703125" style="115" customWidth="1"/>
    <col min="11528" max="11528" width="22.140625" style="115" customWidth="1"/>
    <col min="11529" max="11530" width="21.42578125" style="115" customWidth="1"/>
    <col min="11531" max="11531" width="21.5703125" style="115" customWidth="1"/>
    <col min="11532" max="11532" width="21.140625" style="115" customWidth="1"/>
    <col min="11533" max="11533" width="9.140625" style="115"/>
    <col min="11534" max="11540" width="0" style="115" hidden="1" customWidth="1"/>
    <col min="11541" max="11541" width="12" style="115" customWidth="1"/>
    <col min="11542" max="11545" width="0" style="115" hidden="1" customWidth="1"/>
    <col min="11546" max="11776" width="9.140625" style="115"/>
    <col min="11777" max="11777" width="5.7109375" style="115" customWidth="1"/>
    <col min="11778" max="11778" width="22.5703125" style="115" customWidth="1"/>
    <col min="11779" max="11779" width="25.5703125" style="115" customWidth="1"/>
    <col min="11780" max="11780" width="23.42578125" style="115" customWidth="1"/>
    <col min="11781" max="11781" width="20" style="115" customWidth="1"/>
    <col min="11782" max="11782" width="20.28515625" style="115" customWidth="1"/>
    <col min="11783" max="11783" width="22.5703125" style="115" customWidth="1"/>
    <col min="11784" max="11784" width="22.140625" style="115" customWidth="1"/>
    <col min="11785" max="11786" width="21.42578125" style="115" customWidth="1"/>
    <col min="11787" max="11787" width="21.5703125" style="115" customWidth="1"/>
    <col min="11788" max="11788" width="21.140625" style="115" customWidth="1"/>
    <col min="11789" max="11789" width="9.140625" style="115"/>
    <col min="11790" max="11796" width="0" style="115" hidden="1" customWidth="1"/>
    <col min="11797" max="11797" width="12" style="115" customWidth="1"/>
    <col min="11798" max="11801" width="0" style="115" hidden="1" customWidth="1"/>
    <col min="11802" max="12032" width="9.140625" style="115"/>
    <col min="12033" max="12033" width="5.7109375" style="115" customWidth="1"/>
    <col min="12034" max="12034" width="22.5703125" style="115" customWidth="1"/>
    <col min="12035" max="12035" width="25.5703125" style="115" customWidth="1"/>
    <col min="12036" max="12036" width="23.42578125" style="115" customWidth="1"/>
    <col min="12037" max="12037" width="20" style="115" customWidth="1"/>
    <col min="12038" max="12038" width="20.28515625" style="115" customWidth="1"/>
    <col min="12039" max="12039" width="22.5703125" style="115" customWidth="1"/>
    <col min="12040" max="12040" width="22.140625" style="115" customWidth="1"/>
    <col min="12041" max="12042" width="21.42578125" style="115" customWidth="1"/>
    <col min="12043" max="12043" width="21.5703125" style="115" customWidth="1"/>
    <col min="12044" max="12044" width="21.140625" style="115" customWidth="1"/>
    <col min="12045" max="12045" width="9.140625" style="115"/>
    <col min="12046" max="12052" width="0" style="115" hidden="1" customWidth="1"/>
    <col min="12053" max="12053" width="12" style="115" customWidth="1"/>
    <col min="12054" max="12057" width="0" style="115" hidden="1" customWidth="1"/>
    <col min="12058" max="12288" width="9.140625" style="115"/>
    <col min="12289" max="12289" width="5.7109375" style="115" customWidth="1"/>
    <col min="12290" max="12290" width="22.5703125" style="115" customWidth="1"/>
    <col min="12291" max="12291" width="25.5703125" style="115" customWidth="1"/>
    <col min="12292" max="12292" width="23.42578125" style="115" customWidth="1"/>
    <col min="12293" max="12293" width="20" style="115" customWidth="1"/>
    <col min="12294" max="12294" width="20.28515625" style="115" customWidth="1"/>
    <col min="12295" max="12295" width="22.5703125" style="115" customWidth="1"/>
    <col min="12296" max="12296" width="22.140625" style="115" customWidth="1"/>
    <col min="12297" max="12298" width="21.42578125" style="115" customWidth="1"/>
    <col min="12299" max="12299" width="21.5703125" style="115" customWidth="1"/>
    <col min="12300" max="12300" width="21.140625" style="115" customWidth="1"/>
    <col min="12301" max="12301" width="9.140625" style="115"/>
    <col min="12302" max="12308" width="0" style="115" hidden="1" customWidth="1"/>
    <col min="12309" max="12309" width="12" style="115" customWidth="1"/>
    <col min="12310" max="12313" width="0" style="115" hidden="1" customWidth="1"/>
    <col min="12314" max="12544" width="9.140625" style="115"/>
    <col min="12545" max="12545" width="5.7109375" style="115" customWidth="1"/>
    <col min="12546" max="12546" width="22.5703125" style="115" customWidth="1"/>
    <col min="12547" max="12547" width="25.5703125" style="115" customWidth="1"/>
    <col min="12548" max="12548" width="23.42578125" style="115" customWidth="1"/>
    <col min="12549" max="12549" width="20" style="115" customWidth="1"/>
    <col min="12550" max="12550" width="20.28515625" style="115" customWidth="1"/>
    <col min="12551" max="12551" width="22.5703125" style="115" customWidth="1"/>
    <col min="12552" max="12552" width="22.140625" style="115" customWidth="1"/>
    <col min="12553" max="12554" width="21.42578125" style="115" customWidth="1"/>
    <col min="12555" max="12555" width="21.5703125" style="115" customWidth="1"/>
    <col min="12556" max="12556" width="21.140625" style="115" customWidth="1"/>
    <col min="12557" max="12557" width="9.140625" style="115"/>
    <col min="12558" max="12564" width="0" style="115" hidden="1" customWidth="1"/>
    <col min="12565" max="12565" width="12" style="115" customWidth="1"/>
    <col min="12566" max="12569" width="0" style="115" hidden="1" customWidth="1"/>
    <col min="12570" max="12800" width="9.140625" style="115"/>
    <col min="12801" max="12801" width="5.7109375" style="115" customWidth="1"/>
    <col min="12802" max="12802" width="22.5703125" style="115" customWidth="1"/>
    <col min="12803" max="12803" width="25.5703125" style="115" customWidth="1"/>
    <col min="12804" max="12804" width="23.42578125" style="115" customWidth="1"/>
    <col min="12805" max="12805" width="20" style="115" customWidth="1"/>
    <col min="12806" max="12806" width="20.28515625" style="115" customWidth="1"/>
    <col min="12807" max="12807" width="22.5703125" style="115" customWidth="1"/>
    <col min="12808" max="12808" width="22.140625" style="115" customWidth="1"/>
    <col min="12809" max="12810" width="21.42578125" style="115" customWidth="1"/>
    <col min="12811" max="12811" width="21.5703125" style="115" customWidth="1"/>
    <col min="12812" max="12812" width="21.140625" style="115" customWidth="1"/>
    <col min="12813" max="12813" width="9.140625" style="115"/>
    <col min="12814" max="12820" width="0" style="115" hidden="1" customWidth="1"/>
    <col min="12821" max="12821" width="12" style="115" customWidth="1"/>
    <col min="12822" max="12825" width="0" style="115" hidden="1" customWidth="1"/>
    <col min="12826" max="13056" width="9.140625" style="115"/>
    <col min="13057" max="13057" width="5.7109375" style="115" customWidth="1"/>
    <col min="13058" max="13058" width="22.5703125" style="115" customWidth="1"/>
    <col min="13059" max="13059" width="25.5703125" style="115" customWidth="1"/>
    <col min="13060" max="13060" width="23.42578125" style="115" customWidth="1"/>
    <col min="13061" max="13061" width="20" style="115" customWidth="1"/>
    <col min="13062" max="13062" width="20.28515625" style="115" customWidth="1"/>
    <col min="13063" max="13063" width="22.5703125" style="115" customWidth="1"/>
    <col min="13064" max="13064" width="22.140625" style="115" customWidth="1"/>
    <col min="13065" max="13066" width="21.42578125" style="115" customWidth="1"/>
    <col min="13067" max="13067" width="21.5703125" style="115" customWidth="1"/>
    <col min="13068" max="13068" width="21.140625" style="115" customWidth="1"/>
    <col min="13069" max="13069" width="9.140625" style="115"/>
    <col min="13070" max="13076" width="0" style="115" hidden="1" customWidth="1"/>
    <col min="13077" max="13077" width="12" style="115" customWidth="1"/>
    <col min="13078" max="13081" width="0" style="115" hidden="1" customWidth="1"/>
    <col min="13082" max="13312" width="9.140625" style="115"/>
    <col min="13313" max="13313" width="5.7109375" style="115" customWidth="1"/>
    <col min="13314" max="13314" width="22.5703125" style="115" customWidth="1"/>
    <col min="13315" max="13315" width="25.5703125" style="115" customWidth="1"/>
    <col min="13316" max="13316" width="23.42578125" style="115" customWidth="1"/>
    <col min="13317" max="13317" width="20" style="115" customWidth="1"/>
    <col min="13318" max="13318" width="20.28515625" style="115" customWidth="1"/>
    <col min="13319" max="13319" width="22.5703125" style="115" customWidth="1"/>
    <col min="13320" max="13320" width="22.140625" style="115" customWidth="1"/>
    <col min="13321" max="13322" width="21.42578125" style="115" customWidth="1"/>
    <col min="13323" max="13323" width="21.5703125" style="115" customWidth="1"/>
    <col min="13324" max="13324" width="21.140625" style="115" customWidth="1"/>
    <col min="13325" max="13325" width="9.140625" style="115"/>
    <col min="13326" max="13332" width="0" style="115" hidden="1" customWidth="1"/>
    <col min="13333" max="13333" width="12" style="115" customWidth="1"/>
    <col min="13334" max="13337" width="0" style="115" hidden="1" customWidth="1"/>
    <col min="13338" max="13568" width="9.140625" style="115"/>
    <col min="13569" max="13569" width="5.7109375" style="115" customWidth="1"/>
    <col min="13570" max="13570" width="22.5703125" style="115" customWidth="1"/>
    <col min="13571" max="13571" width="25.5703125" style="115" customWidth="1"/>
    <col min="13572" max="13572" width="23.42578125" style="115" customWidth="1"/>
    <col min="13573" max="13573" width="20" style="115" customWidth="1"/>
    <col min="13574" max="13574" width="20.28515625" style="115" customWidth="1"/>
    <col min="13575" max="13575" width="22.5703125" style="115" customWidth="1"/>
    <col min="13576" max="13576" width="22.140625" style="115" customWidth="1"/>
    <col min="13577" max="13578" width="21.42578125" style="115" customWidth="1"/>
    <col min="13579" max="13579" width="21.5703125" style="115" customWidth="1"/>
    <col min="13580" max="13580" width="21.140625" style="115" customWidth="1"/>
    <col min="13581" max="13581" width="9.140625" style="115"/>
    <col min="13582" max="13588" width="0" style="115" hidden="1" customWidth="1"/>
    <col min="13589" max="13589" width="12" style="115" customWidth="1"/>
    <col min="13590" max="13593" width="0" style="115" hidden="1" customWidth="1"/>
    <col min="13594" max="13824" width="9.140625" style="115"/>
    <col min="13825" max="13825" width="5.7109375" style="115" customWidth="1"/>
    <col min="13826" max="13826" width="22.5703125" style="115" customWidth="1"/>
    <col min="13827" max="13827" width="25.5703125" style="115" customWidth="1"/>
    <col min="13828" max="13828" width="23.42578125" style="115" customWidth="1"/>
    <col min="13829" max="13829" width="20" style="115" customWidth="1"/>
    <col min="13830" max="13830" width="20.28515625" style="115" customWidth="1"/>
    <col min="13831" max="13831" width="22.5703125" style="115" customWidth="1"/>
    <col min="13832" max="13832" width="22.140625" style="115" customWidth="1"/>
    <col min="13833" max="13834" width="21.42578125" style="115" customWidth="1"/>
    <col min="13835" max="13835" width="21.5703125" style="115" customWidth="1"/>
    <col min="13836" max="13836" width="21.140625" style="115" customWidth="1"/>
    <col min="13837" max="13837" width="9.140625" style="115"/>
    <col min="13838" max="13844" width="0" style="115" hidden="1" customWidth="1"/>
    <col min="13845" max="13845" width="12" style="115" customWidth="1"/>
    <col min="13846" max="13849" width="0" style="115" hidden="1" customWidth="1"/>
    <col min="13850" max="14080" width="9.140625" style="115"/>
    <col min="14081" max="14081" width="5.7109375" style="115" customWidth="1"/>
    <col min="14082" max="14082" width="22.5703125" style="115" customWidth="1"/>
    <col min="14083" max="14083" width="25.5703125" style="115" customWidth="1"/>
    <col min="14084" max="14084" width="23.42578125" style="115" customWidth="1"/>
    <col min="14085" max="14085" width="20" style="115" customWidth="1"/>
    <col min="14086" max="14086" width="20.28515625" style="115" customWidth="1"/>
    <col min="14087" max="14087" width="22.5703125" style="115" customWidth="1"/>
    <col min="14088" max="14088" width="22.140625" style="115" customWidth="1"/>
    <col min="14089" max="14090" width="21.42578125" style="115" customWidth="1"/>
    <col min="14091" max="14091" width="21.5703125" style="115" customWidth="1"/>
    <col min="14092" max="14092" width="21.140625" style="115" customWidth="1"/>
    <col min="14093" max="14093" width="9.140625" style="115"/>
    <col min="14094" max="14100" width="0" style="115" hidden="1" customWidth="1"/>
    <col min="14101" max="14101" width="12" style="115" customWidth="1"/>
    <col min="14102" max="14105" width="0" style="115" hidden="1" customWidth="1"/>
    <col min="14106" max="14336" width="9.140625" style="115"/>
    <col min="14337" max="14337" width="5.7109375" style="115" customWidth="1"/>
    <col min="14338" max="14338" width="22.5703125" style="115" customWidth="1"/>
    <col min="14339" max="14339" width="25.5703125" style="115" customWidth="1"/>
    <col min="14340" max="14340" width="23.42578125" style="115" customWidth="1"/>
    <col min="14341" max="14341" width="20" style="115" customWidth="1"/>
    <col min="14342" max="14342" width="20.28515625" style="115" customWidth="1"/>
    <col min="14343" max="14343" width="22.5703125" style="115" customWidth="1"/>
    <col min="14344" max="14344" width="22.140625" style="115" customWidth="1"/>
    <col min="14345" max="14346" width="21.42578125" style="115" customWidth="1"/>
    <col min="14347" max="14347" width="21.5703125" style="115" customWidth="1"/>
    <col min="14348" max="14348" width="21.140625" style="115" customWidth="1"/>
    <col min="14349" max="14349" width="9.140625" style="115"/>
    <col min="14350" max="14356" width="0" style="115" hidden="1" customWidth="1"/>
    <col min="14357" max="14357" width="12" style="115" customWidth="1"/>
    <col min="14358" max="14361" width="0" style="115" hidden="1" customWidth="1"/>
    <col min="14362" max="14592" width="9.140625" style="115"/>
    <col min="14593" max="14593" width="5.7109375" style="115" customWidth="1"/>
    <col min="14594" max="14594" width="22.5703125" style="115" customWidth="1"/>
    <col min="14595" max="14595" width="25.5703125" style="115" customWidth="1"/>
    <col min="14596" max="14596" width="23.42578125" style="115" customWidth="1"/>
    <col min="14597" max="14597" width="20" style="115" customWidth="1"/>
    <col min="14598" max="14598" width="20.28515625" style="115" customWidth="1"/>
    <col min="14599" max="14599" width="22.5703125" style="115" customWidth="1"/>
    <col min="14600" max="14600" width="22.140625" style="115" customWidth="1"/>
    <col min="14601" max="14602" width="21.42578125" style="115" customWidth="1"/>
    <col min="14603" max="14603" width="21.5703125" style="115" customWidth="1"/>
    <col min="14604" max="14604" width="21.140625" style="115" customWidth="1"/>
    <col min="14605" max="14605" width="9.140625" style="115"/>
    <col min="14606" max="14612" width="0" style="115" hidden="1" customWidth="1"/>
    <col min="14613" max="14613" width="12" style="115" customWidth="1"/>
    <col min="14614" max="14617" width="0" style="115" hidden="1" customWidth="1"/>
    <col min="14618" max="14848" width="9.140625" style="115"/>
    <col min="14849" max="14849" width="5.7109375" style="115" customWidth="1"/>
    <col min="14850" max="14850" width="22.5703125" style="115" customWidth="1"/>
    <col min="14851" max="14851" width="25.5703125" style="115" customWidth="1"/>
    <col min="14852" max="14852" width="23.42578125" style="115" customWidth="1"/>
    <col min="14853" max="14853" width="20" style="115" customWidth="1"/>
    <col min="14854" max="14854" width="20.28515625" style="115" customWidth="1"/>
    <col min="14855" max="14855" width="22.5703125" style="115" customWidth="1"/>
    <col min="14856" max="14856" width="22.140625" style="115" customWidth="1"/>
    <col min="14857" max="14858" width="21.42578125" style="115" customWidth="1"/>
    <col min="14859" max="14859" width="21.5703125" style="115" customWidth="1"/>
    <col min="14860" max="14860" width="21.140625" style="115" customWidth="1"/>
    <col min="14861" max="14861" width="9.140625" style="115"/>
    <col min="14862" max="14868" width="0" style="115" hidden="1" customWidth="1"/>
    <col min="14869" max="14869" width="12" style="115" customWidth="1"/>
    <col min="14870" max="14873" width="0" style="115" hidden="1" customWidth="1"/>
    <col min="14874" max="15104" width="9.140625" style="115"/>
    <col min="15105" max="15105" width="5.7109375" style="115" customWidth="1"/>
    <col min="15106" max="15106" width="22.5703125" style="115" customWidth="1"/>
    <col min="15107" max="15107" width="25.5703125" style="115" customWidth="1"/>
    <col min="15108" max="15108" width="23.42578125" style="115" customWidth="1"/>
    <col min="15109" max="15109" width="20" style="115" customWidth="1"/>
    <col min="15110" max="15110" width="20.28515625" style="115" customWidth="1"/>
    <col min="15111" max="15111" width="22.5703125" style="115" customWidth="1"/>
    <col min="15112" max="15112" width="22.140625" style="115" customWidth="1"/>
    <col min="15113" max="15114" width="21.42578125" style="115" customWidth="1"/>
    <col min="15115" max="15115" width="21.5703125" style="115" customWidth="1"/>
    <col min="15116" max="15116" width="21.140625" style="115" customWidth="1"/>
    <col min="15117" max="15117" width="9.140625" style="115"/>
    <col min="15118" max="15124" width="0" style="115" hidden="1" customWidth="1"/>
    <col min="15125" max="15125" width="12" style="115" customWidth="1"/>
    <col min="15126" max="15129" width="0" style="115" hidden="1" customWidth="1"/>
    <col min="15130" max="15360" width="9.140625" style="115"/>
    <col min="15361" max="15361" width="5.7109375" style="115" customWidth="1"/>
    <col min="15362" max="15362" width="22.5703125" style="115" customWidth="1"/>
    <col min="15363" max="15363" width="25.5703125" style="115" customWidth="1"/>
    <col min="15364" max="15364" width="23.42578125" style="115" customWidth="1"/>
    <col min="15365" max="15365" width="20" style="115" customWidth="1"/>
    <col min="15366" max="15366" width="20.28515625" style="115" customWidth="1"/>
    <col min="15367" max="15367" width="22.5703125" style="115" customWidth="1"/>
    <col min="15368" max="15368" width="22.140625" style="115" customWidth="1"/>
    <col min="15369" max="15370" width="21.42578125" style="115" customWidth="1"/>
    <col min="15371" max="15371" width="21.5703125" style="115" customWidth="1"/>
    <col min="15372" max="15372" width="21.140625" style="115" customWidth="1"/>
    <col min="15373" max="15373" width="9.140625" style="115"/>
    <col min="15374" max="15380" width="0" style="115" hidden="1" customWidth="1"/>
    <col min="15381" max="15381" width="12" style="115" customWidth="1"/>
    <col min="15382" max="15385" width="0" style="115" hidden="1" customWidth="1"/>
    <col min="15386" max="15616" width="9.140625" style="115"/>
    <col min="15617" max="15617" width="5.7109375" style="115" customWidth="1"/>
    <col min="15618" max="15618" width="22.5703125" style="115" customWidth="1"/>
    <col min="15619" max="15619" width="25.5703125" style="115" customWidth="1"/>
    <col min="15620" max="15620" width="23.42578125" style="115" customWidth="1"/>
    <col min="15621" max="15621" width="20" style="115" customWidth="1"/>
    <col min="15622" max="15622" width="20.28515625" style="115" customWidth="1"/>
    <col min="15623" max="15623" width="22.5703125" style="115" customWidth="1"/>
    <col min="15624" max="15624" width="22.140625" style="115" customWidth="1"/>
    <col min="15625" max="15626" width="21.42578125" style="115" customWidth="1"/>
    <col min="15627" max="15627" width="21.5703125" style="115" customWidth="1"/>
    <col min="15628" max="15628" width="21.140625" style="115" customWidth="1"/>
    <col min="15629" max="15629" width="9.140625" style="115"/>
    <col min="15630" max="15636" width="0" style="115" hidden="1" customWidth="1"/>
    <col min="15637" max="15637" width="12" style="115" customWidth="1"/>
    <col min="15638" max="15641" width="0" style="115" hidden="1" customWidth="1"/>
    <col min="15642" max="15872" width="9.140625" style="115"/>
    <col min="15873" max="15873" width="5.7109375" style="115" customWidth="1"/>
    <col min="15874" max="15874" width="22.5703125" style="115" customWidth="1"/>
    <col min="15875" max="15875" width="25.5703125" style="115" customWidth="1"/>
    <col min="15876" max="15876" width="23.42578125" style="115" customWidth="1"/>
    <col min="15877" max="15877" width="20" style="115" customWidth="1"/>
    <col min="15878" max="15878" width="20.28515625" style="115" customWidth="1"/>
    <col min="15879" max="15879" width="22.5703125" style="115" customWidth="1"/>
    <col min="15880" max="15880" width="22.140625" style="115" customWidth="1"/>
    <col min="15881" max="15882" width="21.42578125" style="115" customWidth="1"/>
    <col min="15883" max="15883" width="21.5703125" style="115" customWidth="1"/>
    <col min="15884" max="15884" width="21.140625" style="115" customWidth="1"/>
    <col min="15885" max="15885" width="9.140625" style="115"/>
    <col min="15886" max="15892" width="0" style="115" hidden="1" customWidth="1"/>
    <col min="15893" max="15893" width="12" style="115" customWidth="1"/>
    <col min="15894" max="15897" width="0" style="115" hidden="1" customWidth="1"/>
    <col min="15898" max="16128" width="9.140625" style="115"/>
    <col min="16129" max="16129" width="5.7109375" style="115" customWidth="1"/>
    <col min="16130" max="16130" width="22.5703125" style="115" customWidth="1"/>
    <col min="16131" max="16131" width="25.5703125" style="115" customWidth="1"/>
    <col min="16132" max="16132" width="23.42578125" style="115" customWidth="1"/>
    <col min="16133" max="16133" width="20" style="115" customWidth="1"/>
    <col min="16134" max="16134" width="20.28515625" style="115" customWidth="1"/>
    <col min="16135" max="16135" width="22.5703125" style="115" customWidth="1"/>
    <col min="16136" max="16136" width="22.140625" style="115" customWidth="1"/>
    <col min="16137" max="16138" width="21.42578125" style="115" customWidth="1"/>
    <col min="16139" max="16139" width="21.5703125" style="115" customWidth="1"/>
    <col min="16140" max="16140" width="21.140625" style="115" customWidth="1"/>
    <col min="16141" max="16141" width="9.140625" style="115"/>
    <col min="16142" max="16148" width="0" style="115" hidden="1" customWidth="1"/>
    <col min="16149" max="16149" width="12" style="115" customWidth="1"/>
    <col min="16150" max="16153" width="0" style="115" hidden="1" customWidth="1"/>
    <col min="16154" max="16384" width="9.140625" style="115"/>
  </cols>
  <sheetData>
    <row r="2" spans="1:23" x14ac:dyDescent="0.2">
      <c r="A2" s="434" t="s">
        <v>670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</row>
    <row r="4" spans="1:23" ht="18" customHeight="1" x14ac:dyDescent="0.2">
      <c r="A4" s="430" t="s">
        <v>135</v>
      </c>
      <c r="B4" s="424" t="s">
        <v>136</v>
      </c>
      <c r="C4" s="430" t="s">
        <v>137</v>
      </c>
      <c r="D4" s="437" t="s">
        <v>138</v>
      </c>
      <c r="E4" s="437" t="s">
        <v>139</v>
      </c>
      <c r="F4" s="437" t="s">
        <v>140</v>
      </c>
      <c r="G4" s="437" t="s">
        <v>141</v>
      </c>
      <c r="H4" s="437" t="s">
        <v>142</v>
      </c>
      <c r="I4" s="439" t="s">
        <v>671</v>
      </c>
      <c r="J4" s="440"/>
      <c r="K4" s="426" t="s">
        <v>143</v>
      </c>
      <c r="L4" s="426" t="s">
        <v>144</v>
      </c>
      <c r="V4" s="115" t="s">
        <v>145</v>
      </c>
    </row>
    <row r="5" spans="1:23" ht="100.5" customHeight="1" x14ac:dyDescent="0.2">
      <c r="A5" s="435"/>
      <c r="B5" s="424"/>
      <c r="C5" s="436"/>
      <c r="D5" s="438"/>
      <c r="E5" s="438"/>
      <c r="F5" s="438"/>
      <c r="G5" s="438"/>
      <c r="H5" s="438"/>
      <c r="I5" s="215" t="s">
        <v>146</v>
      </c>
      <c r="J5" s="215" t="s">
        <v>147</v>
      </c>
      <c r="K5" s="426"/>
      <c r="L5" s="426"/>
      <c r="V5" s="216" t="s">
        <v>148</v>
      </c>
      <c r="W5" s="216" t="s">
        <v>149</v>
      </c>
    </row>
    <row r="6" spans="1:23" ht="47.25" customHeight="1" x14ac:dyDescent="0.2">
      <c r="A6" s="427">
        <v>1</v>
      </c>
      <c r="B6" s="428" t="s">
        <v>150</v>
      </c>
      <c r="C6" s="238" t="s">
        <v>151</v>
      </c>
      <c r="D6" s="239">
        <v>14188</v>
      </c>
      <c r="E6" s="239">
        <v>3980</v>
      </c>
      <c r="F6" s="239">
        <v>643</v>
      </c>
      <c r="G6" s="239">
        <v>14774</v>
      </c>
      <c r="H6" s="239">
        <v>33585</v>
      </c>
      <c r="I6" s="239">
        <v>230</v>
      </c>
      <c r="J6" s="239">
        <v>494</v>
      </c>
      <c r="K6" s="239">
        <v>724</v>
      </c>
      <c r="L6" s="240">
        <f t="shared" ref="L6:L23" si="0">H6+K6</f>
        <v>34309</v>
      </c>
    </row>
    <row r="7" spans="1:23" x14ac:dyDescent="0.2">
      <c r="A7" s="421"/>
      <c r="B7" s="429"/>
      <c r="C7" s="217" t="s">
        <v>152</v>
      </c>
      <c r="D7" s="218"/>
      <c r="E7" s="218"/>
      <c r="F7" s="218"/>
      <c r="G7" s="218"/>
      <c r="H7" s="218"/>
      <c r="I7" s="219">
        <v>140.30000000000001</v>
      </c>
      <c r="J7" s="219">
        <v>355.68</v>
      </c>
      <c r="K7" s="239">
        <v>495.98</v>
      </c>
      <c r="L7" s="240">
        <f t="shared" si="0"/>
        <v>495.98</v>
      </c>
    </row>
    <row r="8" spans="1:23" ht="25.5" x14ac:dyDescent="0.2">
      <c r="A8" s="430">
        <v>2</v>
      </c>
      <c r="B8" s="432" t="s">
        <v>153</v>
      </c>
      <c r="C8" s="238" t="s">
        <v>154</v>
      </c>
      <c r="D8" s="218"/>
      <c r="E8" s="218"/>
      <c r="F8" s="218"/>
      <c r="G8" s="218"/>
      <c r="H8" s="239">
        <v>0</v>
      </c>
      <c r="I8" s="239">
        <v>827</v>
      </c>
      <c r="J8" s="239">
        <v>3846</v>
      </c>
      <c r="K8" s="239">
        <v>4673</v>
      </c>
      <c r="L8" s="240">
        <f t="shared" si="0"/>
        <v>4673</v>
      </c>
    </row>
    <row r="9" spans="1:23" x14ac:dyDescent="0.2">
      <c r="A9" s="431"/>
      <c r="B9" s="433"/>
      <c r="C9" s="217" t="s">
        <v>152</v>
      </c>
      <c r="D9" s="218"/>
      <c r="E9" s="218"/>
      <c r="F9" s="218"/>
      <c r="G9" s="219"/>
      <c r="H9" s="219"/>
      <c r="I9" s="239">
        <v>388.69</v>
      </c>
      <c r="J9" s="239">
        <v>653.82000000000005</v>
      </c>
      <c r="K9" s="239">
        <v>1042.51</v>
      </c>
      <c r="L9" s="240">
        <f t="shared" si="0"/>
        <v>1042.51</v>
      </c>
    </row>
    <row r="10" spans="1:23" x14ac:dyDescent="0.2">
      <c r="A10" s="5">
        <v>3</v>
      </c>
      <c r="B10" s="242" t="s">
        <v>121</v>
      </c>
      <c r="C10" s="6" t="s">
        <v>155</v>
      </c>
      <c r="D10" s="218"/>
      <c r="E10" s="218"/>
      <c r="F10" s="218"/>
      <c r="G10" s="239">
        <v>3051</v>
      </c>
      <c r="H10" s="239">
        <v>3051</v>
      </c>
      <c r="I10" s="218"/>
      <c r="J10" s="218"/>
      <c r="K10" s="239">
        <v>0</v>
      </c>
      <c r="L10" s="240">
        <f t="shared" si="0"/>
        <v>3051</v>
      </c>
    </row>
    <row r="11" spans="1:23" ht="25.5" x14ac:dyDescent="0.2">
      <c r="A11" s="5">
        <v>4</v>
      </c>
      <c r="B11" s="242" t="s">
        <v>156</v>
      </c>
      <c r="C11" s="6" t="s">
        <v>157</v>
      </c>
      <c r="D11" s="218"/>
      <c r="E11" s="239">
        <v>0</v>
      </c>
      <c r="F11" s="239">
        <v>9</v>
      </c>
      <c r="G11" s="239">
        <v>0</v>
      </c>
      <c r="H11" s="239">
        <v>9</v>
      </c>
      <c r="I11" s="218"/>
      <c r="J11" s="218"/>
      <c r="K11" s="239">
        <v>0</v>
      </c>
      <c r="L11" s="240">
        <f t="shared" si="0"/>
        <v>9</v>
      </c>
    </row>
    <row r="12" spans="1:23" ht="38.25" x14ac:dyDescent="0.2">
      <c r="A12" s="5">
        <v>5</v>
      </c>
      <c r="B12" s="242" t="s">
        <v>158</v>
      </c>
      <c r="C12" s="6" t="s">
        <v>159</v>
      </c>
      <c r="D12" s="218"/>
      <c r="E12" s="239">
        <v>44</v>
      </c>
      <c r="F12" s="239">
        <v>8</v>
      </c>
      <c r="G12" s="239">
        <v>46</v>
      </c>
      <c r="H12" s="239">
        <v>98</v>
      </c>
      <c r="I12" s="218"/>
      <c r="J12" s="218"/>
      <c r="K12" s="239">
        <v>0</v>
      </c>
      <c r="L12" s="240">
        <f t="shared" si="0"/>
        <v>98</v>
      </c>
    </row>
    <row r="13" spans="1:23" ht="38.25" x14ac:dyDescent="0.2">
      <c r="A13" s="5">
        <v>6</v>
      </c>
      <c r="B13" s="242" t="s">
        <v>160</v>
      </c>
      <c r="C13" s="6" t="s">
        <v>160</v>
      </c>
      <c r="D13" s="239">
        <v>4744</v>
      </c>
      <c r="E13" s="239">
        <v>401</v>
      </c>
      <c r="F13" s="239">
        <v>152</v>
      </c>
      <c r="G13" s="239">
        <v>10</v>
      </c>
      <c r="H13" s="239">
        <v>5307</v>
      </c>
      <c r="I13" s="218"/>
      <c r="J13" s="218"/>
      <c r="K13" s="239">
        <v>0</v>
      </c>
      <c r="L13" s="240">
        <f t="shared" si="0"/>
        <v>5307</v>
      </c>
    </row>
    <row r="14" spans="1:23" ht="25.5" x14ac:dyDescent="0.2">
      <c r="A14" s="5">
        <v>7</v>
      </c>
      <c r="B14" s="242" t="s">
        <v>161</v>
      </c>
      <c r="C14" s="6" t="s">
        <v>162</v>
      </c>
      <c r="D14" s="239">
        <v>988</v>
      </c>
      <c r="E14" s="239">
        <v>3</v>
      </c>
      <c r="F14" s="239">
        <v>8</v>
      </c>
      <c r="G14" s="239">
        <v>9</v>
      </c>
      <c r="H14" s="239">
        <v>1008</v>
      </c>
      <c r="I14" s="218"/>
      <c r="J14" s="218"/>
      <c r="K14" s="239">
        <v>0</v>
      </c>
      <c r="L14" s="240">
        <f t="shared" si="0"/>
        <v>1008</v>
      </c>
    </row>
    <row r="15" spans="1:23" ht="25.5" x14ac:dyDescent="0.2">
      <c r="A15" s="5">
        <v>8</v>
      </c>
      <c r="B15" s="242" t="s">
        <v>163</v>
      </c>
      <c r="C15" s="6" t="s">
        <v>164</v>
      </c>
      <c r="D15" s="239">
        <v>104</v>
      </c>
      <c r="E15" s="239">
        <v>204</v>
      </c>
      <c r="F15" s="239">
        <v>70</v>
      </c>
      <c r="G15" s="239">
        <v>431</v>
      </c>
      <c r="H15" s="239">
        <v>809</v>
      </c>
      <c r="I15" s="218"/>
      <c r="J15" s="218"/>
      <c r="K15" s="239">
        <v>0</v>
      </c>
      <c r="L15" s="240">
        <f t="shared" si="0"/>
        <v>809</v>
      </c>
    </row>
    <row r="16" spans="1:23" ht="38.25" x14ac:dyDescent="0.2">
      <c r="A16" s="5">
        <v>9</v>
      </c>
      <c r="B16" s="242" t="s">
        <v>165</v>
      </c>
      <c r="C16" s="6" t="s">
        <v>166</v>
      </c>
      <c r="D16" s="239">
        <v>2860</v>
      </c>
      <c r="E16" s="239">
        <v>104</v>
      </c>
      <c r="F16" s="239">
        <v>5</v>
      </c>
      <c r="G16" s="239">
        <v>74</v>
      </c>
      <c r="H16" s="239">
        <v>3043</v>
      </c>
      <c r="I16" s="218"/>
      <c r="J16" s="218"/>
      <c r="K16" s="239">
        <v>0</v>
      </c>
      <c r="L16" s="240">
        <f t="shared" si="0"/>
        <v>3043</v>
      </c>
    </row>
    <row r="17" spans="1:23" ht="38.25" x14ac:dyDescent="0.2">
      <c r="A17" s="5">
        <v>10</v>
      </c>
      <c r="B17" s="242" t="s">
        <v>167</v>
      </c>
      <c r="C17" s="6" t="s">
        <v>168</v>
      </c>
      <c r="D17" s="239">
        <v>170</v>
      </c>
      <c r="E17" s="239">
        <v>11</v>
      </c>
      <c r="F17" s="239">
        <v>3</v>
      </c>
      <c r="G17" s="239">
        <v>7</v>
      </c>
      <c r="H17" s="239">
        <v>191</v>
      </c>
      <c r="I17" s="218"/>
      <c r="J17" s="218"/>
      <c r="K17" s="239">
        <v>0</v>
      </c>
      <c r="L17" s="240">
        <f t="shared" si="0"/>
        <v>191</v>
      </c>
    </row>
    <row r="18" spans="1:23" ht="25.5" x14ac:dyDescent="0.2">
      <c r="A18" s="5">
        <v>11</v>
      </c>
      <c r="B18" s="242" t="s">
        <v>169</v>
      </c>
      <c r="C18" s="6" t="s">
        <v>170</v>
      </c>
      <c r="D18" s="218"/>
      <c r="E18" s="239">
        <v>153</v>
      </c>
      <c r="F18" s="239">
        <v>104</v>
      </c>
      <c r="G18" s="239">
        <v>166</v>
      </c>
      <c r="H18" s="239">
        <v>423</v>
      </c>
      <c r="I18" s="218"/>
      <c r="J18" s="218"/>
      <c r="K18" s="239">
        <v>0</v>
      </c>
      <c r="L18" s="240">
        <f t="shared" si="0"/>
        <v>423</v>
      </c>
    </row>
    <row r="19" spans="1:23" ht="25.5" x14ac:dyDescent="0.2">
      <c r="A19" s="5">
        <v>12</v>
      </c>
      <c r="B19" s="241" t="s">
        <v>171</v>
      </c>
      <c r="C19" s="5" t="s">
        <v>171</v>
      </c>
      <c r="D19" s="239">
        <v>3087</v>
      </c>
      <c r="E19" s="218">
        <v>7</v>
      </c>
      <c r="F19" s="218"/>
      <c r="G19" s="239">
        <v>1012</v>
      </c>
      <c r="H19" s="239">
        <v>4106</v>
      </c>
      <c r="I19" s="239">
        <v>11</v>
      </c>
      <c r="J19" s="219">
        <v>50</v>
      </c>
      <c r="K19" s="239">
        <v>61</v>
      </c>
      <c r="L19" s="240">
        <f t="shared" si="0"/>
        <v>4167</v>
      </c>
    </row>
    <row r="20" spans="1:23" x14ac:dyDescent="0.2">
      <c r="A20" s="5">
        <v>13</v>
      </c>
      <c r="B20" s="242" t="s">
        <v>172</v>
      </c>
      <c r="C20" s="5" t="s">
        <v>173</v>
      </c>
      <c r="D20" s="240">
        <v>12</v>
      </c>
      <c r="E20" s="218"/>
      <c r="F20" s="218"/>
      <c r="G20" s="218"/>
      <c r="H20" s="240">
        <v>12</v>
      </c>
      <c r="I20" s="218"/>
      <c r="J20" s="218"/>
      <c r="K20" s="240">
        <v>0</v>
      </c>
      <c r="L20" s="240">
        <f t="shared" si="0"/>
        <v>12</v>
      </c>
    </row>
    <row r="21" spans="1:23" x14ac:dyDescent="0.2">
      <c r="A21" s="424">
        <v>14</v>
      </c>
      <c r="B21" s="425" t="s">
        <v>174</v>
      </c>
      <c r="C21" s="5" t="s">
        <v>175</v>
      </c>
      <c r="D21" s="240"/>
      <c r="E21" s="218"/>
      <c r="F21" s="240"/>
      <c r="G21" s="240"/>
      <c r="H21" s="240">
        <v>0</v>
      </c>
      <c r="I21" s="218">
        <v>25</v>
      </c>
      <c r="J21" s="218">
        <v>71</v>
      </c>
      <c r="K21" s="240">
        <v>96</v>
      </c>
      <c r="L21" s="240">
        <f t="shared" si="0"/>
        <v>96</v>
      </c>
    </row>
    <row r="22" spans="1:23" x14ac:dyDescent="0.2">
      <c r="A22" s="424"/>
      <c r="B22" s="425"/>
      <c r="C22" s="6" t="s">
        <v>152</v>
      </c>
      <c r="D22" s="240"/>
      <c r="E22" s="218"/>
      <c r="F22" s="240"/>
      <c r="G22" s="240"/>
      <c r="H22" s="240"/>
      <c r="I22" s="218">
        <v>25</v>
      </c>
      <c r="J22" s="218">
        <v>71</v>
      </c>
      <c r="K22" s="240"/>
      <c r="L22" s="240"/>
    </row>
    <row r="23" spans="1:23" x14ac:dyDescent="0.2">
      <c r="A23" s="5">
        <v>15</v>
      </c>
      <c r="B23" s="242" t="s">
        <v>176</v>
      </c>
      <c r="C23" s="242" t="s">
        <v>176</v>
      </c>
      <c r="D23" s="240">
        <v>48</v>
      </c>
      <c r="E23" s="218"/>
      <c r="F23" s="240">
        <v>18</v>
      </c>
      <c r="G23" s="240">
        <v>8</v>
      </c>
      <c r="H23" s="240">
        <v>74</v>
      </c>
      <c r="I23" s="240"/>
      <c r="J23" s="240"/>
      <c r="K23" s="240"/>
      <c r="L23" s="240">
        <f t="shared" si="0"/>
        <v>74</v>
      </c>
    </row>
    <row r="24" spans="1:23" x14ac:dyDescent="0.2">
      <c r="A24" s="243"/>
      <c r="B24" s="243"/>
      <c r="C24" s="243"/>
      <c r="D24" s="220"/>
      <c r="E24" s="220"/>
      <c r="F24" s="220"/>
      <c r="G24" s="220"/>
      <c r="H24" s="220"/>
      <c r="I24" s="105"/>
      <c r="J24" s="221"/>
      <c r="K24" s="105"/>
      <c r="L24" s="105"/>
      <c r="W24" s="222"/>
    </row>
    <row r="25" spans="1:23" hidden="1" x14ac:dyDescent="0.2">
      <c r="A25" s="243"/>
      <c r="B25" s="243" t="s">
        <v>177</v>
      </c>
      <c r="C25" s="243" t="s">
        <v>148</v>
      </c>
      <c r="D25" s="223">
        <v>26201</v>
      </c>
      <c r="E25" s="220"/>
      <c r="F25" s="220"/>
      <c r="G25" s="220"/>
      <c r="H25" s="220"/>
      <c r="I25" s="105"/>
      <c r="J25" s="221"/>
      <c r="K25" s="105"/>
      <c r="L25" s="224">
        <v>31069</v>
      </c>
    </row>
    <row r="26" spans="1:23" hidden="1" x14ac:dyDescent="0.2">
      <c r="A26" s="243"/>
      <c r="B26" s="243"/>
      <c r="C26" s="243"/>
      <c r="D26" s="220"/>
      <c r="E26" s="220"/>
      <c r="F26" s="220"/>
      <c r="G26" s="220"/>
      <c r="H26" s="220"/>
      <c r="I26" s="105"/>
      <c r="J26" s="221"/>
      <c r="K26" s="105"/>
      <c r="L26" s="105"/>
    </row>
    <row r="27" spans="1:23" hidden="1" x14ac:dyDescent="0.2">
      <c r="A27" s="243"/>
      <c r="B27" s="243"/>
      <c r="C27" s="243" t="s">
        <v>178</v>
      </c>
      <c r="D27" s="225">
        <f>17086.87*1000</f>
        <v>17086870</v>
      </c>
      <c r="E27" s="220"/>
      <c r="F27" s="220"/>
      <c r="G27" s="220"/>
      <c r="H27" s="220"/>
      <c r="I27" s="105"/>
      <c r="J27" s="221"/>
      <c r="K27" s="105"/>
      <c r="L27" s="226">
        <f>63757.01*1000</f>
        <v>63757010</v>
      </c>
    </row>
    <row r="28" spans="1:23" hidden="1" x14ac:dyDescent="0.2">
      <c r="A28" s="243"/>
      <c r="B28" s="243"/>
      <c r="C28" s="243"/>
      <c r="D28" s="220"/>
      <c r="E28" s="220"/>
      <c r="F28" s="220"/>
      <c r="G28" s="220"/>
      <c r="H28" s="220"/>
      <c r="I28" s="105"/>
      <c r="J28" s="221"/>
      <c r="K28" s="105"/>
      <c r="L28" s="105"/>
    </row>
    <row r="29" spans="1:23" hidden="1" x14ac:dyDescent="0.2">
      <c r="A29" s="243"/>
      <c r="B29" s="243"/>
      <c r="C29" s="243"/>
      <c r="D29" s="220"/>
      <c r="E29" s="220"/>
      <c r="F29" s="220"/>
      <c r="G29" s="220"/>
      <c r="H29" s="220"/>
      <c r="I29" s="105"/>
      <c r="J29" s="221"/>
      <c r="K29" s="105"/>
      <c r="L29" s="105"/>
    </row>
    <row r="30" spans="1:23" hidden="1" x14ac:dyDescent="0.2">
      <c r="A30" s="243"/>
      <c r="B30" s="243" t="s">
        <v>179</v>
      </c>
      <c r="C30" s="243" t="s">
        <v>148</v>
      </c>
      <c r="D30" s="223" t="e">
        <f>D25-#REF!</f>
        <v>#REF!</v>
      </c>
      <c r="E30" s="220"/>
      <c r="F30" s="220"/>
      <c r="G30" s="220"/>
      <c r="H30" s="220"/>
      <c r="I30" s="105"/>
      <c r="J30" s="221"/>
      <c r="K30" s="105"/>
      <c r="L30" s="224" t="e">
        <f>L25-#REF!</f>
        <v>#REF!</v>
      </c>
    </row>
    <row r="31" spans="1:23" hidden="1" x14ac:dyDescent="0.2">
      <c r="A31" s="243"/>
      <c r="B31" s="243"/>
      <c r="C31" s="243"/>
      <c r="D31" s="220"/>
      <c r="E31" s="220"/>
      <c r="F31" s="220"/>
      <c r="G31" s="220"/>
      <c r="H31" s="220"/>
      <c r="I31" s="105"/>
      <c r="J31" s="221"/>
      <c r="K31" s="105"/>
      <c r="L31" s="105"/>
    </row>
    <row r="32" spans="1:23" hidden="1" x14ac:dyDescent="0.2">
      <c r="A32" s="243"/>
      <c r="B32" s="243"/>
      <c r="C32" s="243" t="s">
        <v>178</v>
      </c>
      <c r="D32" s="225" t="e">
        <f>D27-#REF!</f>
        <v>#REF!</v>
      </c>
      <c r="E32" s="220"/>
      <c r="F32" s="220"/>
      <c r="G32" s="220"/>
      <c r="H32" s="220"/>
      <c r="I32" s="105"/>
      <c r="J32" s="221"/>
      <c r="K32" s="105"/>
      <c r="L32" s="226" t="e">
        <f>L27-#REF!</f>
        <v>#REF!</v>
      </c>
    </row>
    <row r="33" spans="1:25" hidden="1" x14ac:dyDescent="0.2">
      <c r="A33" s="243"/>
      <c r="B33" s="243"/>
      <c r="C33" s="243"/>
      <c r="D33" s="220"/>
      <c r="E33" s="220"/>
      <c r="F33" s="220"/>
      <c r="G33" s="220"/>
      <c r="H33" s="220"/>
      <c r="I33" s="105"/>
      <c r="J33" s="221"/>
      <c r="K33" s="105"/>
      <c r="L33" s="105"/>
    </row>
    <row r="34" spans="1:25" hidden="1" x14ac:dyDescent="0.2">
      <c r="A34" s="243"/>
      <c r="B34" s="243"/>
      <c r="C34" s="243"/>
      <c r="D34" s="220"/>
      <c r="E34" s="220"/>
      <c r="F34" s="220"/>
      <c r="G34" s="220"/>
      <c r="H34" s="220"/>
      <c r="I34" s="105"/>
      <c r="J34" s="221"/>
      <c r="K34" s="105"/>
      <c r="L34" s="105"/>
    </row>
    <row r="35" spans="1:25" hidden="1" x14ac:dyDescent="0.2">
      <c r="A35" s="243"/>
      <c r="B35" s="243"/>
      <c r="C35" s="243"/>
      <c r="D35" s="220"/>
      <c r="E35" s="220"/>
      <c r="F35" s="220"/>
      <c r="G35" s="220"/>
      <c r="H35" s="220"/>
      <c r="I35" s="105"/>
      <c r="J35" s="221"/>
      <c r="K35" s="105"/>
      <c r="L35" s="105"/>
    </row>
    <row r="36" spans="1:25" hidden="1" x14ac:dyDescent="0.2">
      <c r="A36" s="243"/>
      <c r="B36" s="243"/>
      <c r="C36" s="243"/>
      <c r="D36" s="220"/>
      <c r="E36" s="220"/>
      <c r="F36" s="220"/>
      <c r="G36" s="220"/>
      <c r="H36" s="220"/>
      <c r="I36" s="105"/>
      <c r="J36" s="221"/>
      <c r="K36" s="105"/>
      <c r="L36" s="105"/>
    </row>
    <row r="37" spans="1:25" x14ac:dyDescent="0.2">
      <c r="A37" s="243"/>
      <c r="B37" s="243"/>
      <c r="C37" s="243"/>
      <c r="D37" s="220"/>
      <c r="E37" s="220"/>
      <c r="F37" s="220"/>
      <c r="G37" s="220"/>
      <c r="H37" s="220"/>
      <c r="I37" s="105"/>
      <c r="J37" s="221"/>
      <c r="K37" s="105"/>
      <c r="L37" s="105"/>
    </row>
    <row r="38" spans="1:25" x14ac:dyDescent="0.2">
      <c r="G38" s="229"/>
      <c r="L38" s="230"/>
    </row>
    <row r="39" spans="1:25" x14ac:dyDescent="0.2">
      <c r="D39" s="231"/>
      <c r="E39" s="231"/>
      <c r="F39" s="229"/>
      <c r="G39" s="229"/>
      <c r="I39" s="229"/>
      <c r="L39" s="232"/>
    </row>
    <row r="40" spans="1:25" x14ac:dyDescent="0.2">
      <c r="D40" s="233"/>
      <c r="E40" s="233"/>
      <c r="F40" s="233"/>
      <c r="G40" s="233"/>
      <c r="H40" s="233"/>
      <c r="I40" s="233"/>
      <c r="J40" s="233"/>
      <c r="K40" s="233"/>
      <c r="L40" s="234"/>
    </row>
    <row r="41" spans="1:25" x14ac:dyDescent="0.2">
      <c r="L41" s="232"/>
    </row>
    <row r="42" spans="1:25" x14ac:dyDescent="0.2">
      <c r="L42" s="232"/>
    </row>
    <row r="43" spans="1:25" x14ac:dyDescent="0.2">
      <c r="C43" s="235"/>
      <c r="D43" s="236"/>
      <c r="J43" s="237"/>
      <c r="K43" s="237"/>
      <c r="L43" s="230"/>
    </row>
    <row r="44" spans="1:25" x14ac:dyDescent="0.2">
      <c r="H44" s="229"/>
      <c r="J44" s="237"/>
      <c r="K44" s="237"/>
    </row>
    <row r="45" spans="1:25" x14ac:dyDescent="0.2">
      <c r="Y45" s="222"/>
    </row>
    <row r="46" spans="1:25" x14ac:dyDescent="0.2">
      <c r="L46" s="236"/>
    </row>
    <row r="48" spans="1:25" x14ac:dyDescent="0.2">
      <c r="K48" s="236"/>
    </row>
    <row r="50" spans="12:12" x14ac:dyDescent="0.2">
      <c r="L50" s="236"/>
    </row>
  </sheetData>
  <mergeCells count="18">
    <mergeCell ref="A2:L2"/>
    <mergeCell ref="A4:A5"/>
    <mergeCell ref="B4:B5"/>
    <mergeCell ref="C4:C5"/>
    <mergeCell ref="D4:D5"/>
    <mergeCell ref="E4:E5"/>
    <mergeCell ref="F4:F5"/>
    <mergeCell ref="G4:G5"/>
    <mergeCell ref="H4:H5"/>
    <mergeCell ref="I4:J4"/>
    <mergeCell ref="A21:A22"/>
    <mergeCell ref="B21:B22"/>
    <mergeCell ref="K4:K5"/>
    <mergeCell ref="L4:L5"/>
    <mergeCell ref="A6:A7"/>
    <mergeCell ref="B6:B7"/>
    <mergeCell ref="A8:A9"/>
    <mergeCell ref="B8:B9"/>
  </mergeCells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workbookViewId="0">
      <selection activeCell="C21" sqref="C21"/>
    </sheetView>
  </sheetViews>
  <sheetFormatPr defaultRowHeight="15" x14ac:dyDescent="0.25"/>
  <cols>
    <col min="1" max="1" width="5.7109375" style="166" bestFit="1" customWidth="1"/>
    <col min="2" max="2" width="30.7109375" style="166" customWidth="1"/>
    <col min="3" max="3" width="18.42578125" style="166" customWidth="1"/>
    <col min="4" max="4" width="15.28515625" style="166" customWidth="1"/>
    <col min="5" max="5" width="17.85546875" style="166" customWidth="1"/>
    <col min="6" max="16384" width="9.140625" style="166"/>
  </cols>
  <sheetData>
    <row r="1" spans="1:5" ht="40.5" customHeight="1" x14ac:dyDescent="0.25">
      <c r="A1" s="441" t="s">
        <v>672</v>
      </c>
      <c r="B1" s="441"/>
      <c r="C1" s="441"/>
      <c r="D1" s="441"/>
      <c r="E1" s="441"/>
    </row>
    <row r="2" spans="1:5" ht="25.5" customHeight="1" x14ac:dyDescent="0.25">
      <c r="A2" s="442" t="s">
        <v>135</v>
      </c>
      <c r="B2" s="443" t="s">
        <v>180</v>
      </c>
      <c r="C2" s="443" t="s">
        <v>181</v>
      </c>
      <c r="D2" s="443"/>
      <c r="E2" s="443"/>
    </row>
    <row r="3" spans="1:5" x14ac:dyDescent="0.25">
      <c r="A3" s="442"/>
      <c r="B3" s="443"/>
      <c r="C3" s="443" t="s">
        <v>182</v>
      </c>
      <c r="D3" s="443" t="s">
        <v>183</v>
      </c>
      <c r="E3" s="443" t="s">
        <v>184</v>
      </c>
    </row>
    <row r="4" spans="1:5" x14ac:dyDescent="0.25">
      <c r="A4" s="442"/>
      <c r="B4" s="443"/>
      <c r="C4" s="443"/>
      <c r="D4" s="443"/>
      <c r="E4" s="443"/>
    </row>
    <row r="5" spans="1:5" ht="25.5" x14ac:dyDescent="0.25">
      <c r="A5" s="177">
        <v>1</v>
      </c>
      <c r="B5" s="176" t="s">
        <v>185</v>
      </c>
      <c r="C5" s="177">
        <v>44</v>
      </c>
      <c r="D5" s="177">
        <v>220</v>
      </c>
      <c r="E5" s="244">
        <v>1108.8</v>
      </c>
    </row>
    <row r="6" spans="1:5" ht="25.5" x14ac:dyDescent="0.25">
      <c r="A6" s="177">
        <v>2</v>
      </c>
      <c r="B6" s="176" t="s">
        <v>673</v>
      </c>
      <c r="C6" s="177">
        <v>2</v>
      </c>
      <c r="D6" s="177">
        <v>10</v>
      </c>
      <c r="E6" s="177">
        <v>50.4</v>
      </c>
    </row>
    <row r="7" spans="1:5" ht="25.5" x14ac:dyDescent="0.25">
      <c r="A7" s="177">
        <v>3</v>
      </c>
      <c r="B7" s="176" t="s">
        <v>674</v>
      </c>
      <c r="C7" s="177">
        <v>2</v>
      </c>
      <c r="D7" s="177">
        <v>10</v>
      </c>
      <c r="E7" s="177">
        <v>50.4</v>
      </c>
    </row>
    <row r="8" spans="1:5" ht="15" customHeight="1" x14ac:dyDescent="0.25">
      <c r="A8" s="176"/>
      <c r="B8" s="176" t="s">
        <v>394</v>
      </c>
      <c r="C8" s="177">
        <v>48</v>
      </c>
      <c r="D8" s="177">
        <v>240</v>
      </c>
      <c r="E8" s="244">
        <v>1209.5999999999999</v>
      </c>
    </row>
  </sheetData>
  <mergeCells count="7">
    <mergeCell ref="A1:E1"/>
    <mergeCell ref="A2:A4"/>
    <mergeCell ref="B2:B4"/>
    <mergeCell ref="C2:E2"/>
    <mergeCell ref="C3:C4"/>
    <mergeCell ref="D3:D4"/>
    <mergeCell ref="E3:E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I14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2" sqref="B2:I2"/>
    </sheetView>
  </sheetViews>
  <sheetFormatPr defaultRowHeight="12.75" x14ac:dyDescent="0.25"/>
  <cols>
    <col min="1" max="1" width="4.85546875" style="245" customWidth="1"/>
    <col min="2" max="2" width="57.5703125" style="251" customWidth="1"/>
    <col min="3" max="3" width="14.7109375" style="245" customWidth="1"/>
    <col min="4" max="4" width="11.28515625" style="245" customWidth="1"/>
    <col min="5" max="6" width="13.7109375" style="245" customWidth="1"/>
    <col min="7" max="8" width="11.85546875" style="245" bestFit="1" customWidth="1"/>
    <col min="9" max="9" width="13.7109375" style="245" customWidth="1"/>
    <col min="10" max="10" width="5.85546875" style="245" bestFit="1" customWidth="1"/>
    <col min="11" max="11" width="11.85546875" style="245" customWidth="1"/>
    <col min="12" max="12" width="10.28515625" style="245" customWidth="1"/>
    <col min="13" max="16384" width="9.140625" style="245"/>
  </cols>
  <sheetData>
    <row r="2" spans="1:9" x14ac:dyDescent="0.25">
      <c r="B2" s="447" t="s">
        <v>675</v>
      </c>
      <c r="C2" s="447"/>
      <c r="D2" s="447"/>
      <c r="E2" s="447"/>
      <c r="F2" s="447"/>
      <c r="G2" s="447"/>
      <c r="H2" s="447"/>
      <c r="I2" s="447"/>
    </row>
    <row r="4" spans="1:9" s="246" customFormat="1" ht="15.75" customHeight="1" x14ac:dyDescent="0.25">
      <c r="A4" s="444" t="s">
        <v>135</v>
      </c>
      <c r="B4" s="454" t="s">
        <v>136</v>
      </c>
      <c r="C4" s="448" t="s">
        <v>116</v>
      </c>
      <c r="D4" s="449"/>
      <c r="E4" s="449"/>
      <c r="F4" s="449"/>
      <c r="G4" s="449"/>
      <c r="H4" s="449"/>
      <c r="I4" s="450"/>
    </row>
    <row r="5" spans="1:9" s="246" customFormat="1" ht="31.5" customHeight="1" x14ac:dyDescent="0.25">
      <c r="A5" s="445"/>
      <c r="B5" s="460"/>
      <c r="C5" s="451"/>
      <c r="D5" s="452"/>
      <c r="E5" s="452"/>
      <c r="F5" s="452"/>
      <c r="G5" s="452"/>
      <c r="H5" s="452"/>
      <c r="I5" s="453"/>
    </row>
    <row r="6" spans="1:9" s="246" customFormat="1" ht="32.25" customHeight="1" x14ac:dyDescent="0.25">
      <c r="A6" s="445"/>
      <c r="B6" s="460"/>
      <c r="C6" s="454" t="s">
        <v>677</v>
      </c>
      <c r="D6" s="454" t="s">
        <v>338</v>
      </c>
      <c r="E6" s="456" t="s">
        <v>339</v>
      </c>
      <c r="F6" s="456" t="s">
        <v>340</v>
      </c>
      <c r="G6" s="458" t="s">
        <v>648</v>
      </c>
      <c r="H6" s="459"/>
      <c r="I6" s="416" t="s">
        <v>676</v>
      </c>
    </row>
    <row r="7" spans="1:9" s="248" customFormat="1" ht="45.75" customHeight="1" x14ac:dyDescent="0.25">
      <c r="A7" s="446"/>
      <c r="B7" s="455"/>
      <c r="C7" s="455"/>
      <c r="D7" s="455"/>
      <c r="E7" s="457"/>
      <c r="F7" s="457"/>
      <c r="G7" s="247" t="s">
        <v>342</v>
      </c>
      <c r="H7" s="247" t="s">
        <v>343</v>
      </c>
      <c r="I7" s="417"/>
    </row>
    <row r="8" spans="1:9" x14ac:dyDescent="0.25">
      <c r="A8" s="249">
        <v>1</v>
      </c>
      <c r="B8" s="250" t="s">
        <v>344</v>
      </c>
      <c r="C8" s="255">
        <v>25631</v>
      </c>
      <c r="D8" s="255"/>
      <c r="E8" s="255"/>
      <c r="F8" s="255">
        <v>25631</v>
      </c>
      <c r="G8" s="255"/>
      <c r="H8" s="255"/>
      <c r="I8" s="255">
        <v>51262</v>
      </c>
    </row>
    <row r="9" spans="1:9" x14ac:dyDescent="0.25">
      <c r="A9" s="249">
        <v>2</v>
      </c>
      <c r="B9" s="250" t="s">
        <v>217</v>
      </c>
      <c r="C9" s="255">
        <v>367</v>
      </c>
      <c r="D9" s="255"/>
      <c r="E9" s="255"/>
      <c r="F9" s="255"/>
      <c r="G9" s="255"/>
      <c r="H9" s="255"/>
      <c r="I9" s="255">
        <v>734</v>
      </c>
    </row>
    <row r="10" spans="1:9" x14ac:dyDescent="0.25">
      <c r="A10" s="249">
        <v>3</v>
      </c>
      <c r="B10" s="250" t="s">
        <v>2</v>
      </c>
      <c r="C10" s="255">
        <v>4259</v>
      </c>
      <c r="D10" s="255">
        <v>17</v>
      </c>
      <c r="E10" s="255"/>
      <c r="F10" s="255">
        <v>489</v>
      </c>
      <c r="G10" s="255"/>
      <c r="H10" s="255"/>
      <c r="I10" s="255">
        <v>8518</v>
      </c>
    </row>
    <row r="11" spans="1:9" s="251" customFormat="1" ht="25.5" x14ac:dyDescent="0.25">
      <c r="A11" s="249">
        <v>4</v>
      </c>
      <c r="B11" s="250" t="s">
        <v>345</v>
      </c>
      <c r="C11" s="255">
        <v>89</v>
      </c>
      <c r="D11" s="255"/>
      <c r="E11" s="256"/>
      <c r="F11" s="256">
        <v>89</v>
      </c>
      <c r="G11" s="256"/>
      <c r="H11" s="256"/>
      <c r="I11" s="255">
        <v>178</v>
      </c>
    </row>
    <row r="12" spans="1:9" x14ac:dyDescent="0.25">
      <c r="A12" s="249">
        <v>5</v>
      </c>
      <c r="B12" s="250" t="s">
        <v>121</v>
      </c>
      <c r="C12" s="255">
        <v>4250</v>
      </c>
      <c r="D12" s="255">
        <v>4250</v>
      </c>
      <c r="E12" s="255"/>
      <c r="F12" s="255"/>
      <c r="G12" s="255"/>
      <c r="H12" s="255"/>
      <c r="I12" s="255">
        <v>8500</v>
      </c>
    </row>
    <row r="13" spans="1:9" x14ac:dyDescent="0.25">
      <c r="A13" s="249">
        <v>6</v>
      </c>
      <c r="B13" s="250" t="s">
        <v>4</v>
      </c>
      <c r="C13" s="255">
        <v>13</v>
      </c>
      <c r="D13" s="255"/>
      <c r="E13" s="255"/>
      <c r="F13" s="255"/>
      <c r="G13" s="255"/>
      <c r="H13" s="255"/>
      <c r="I13" s="255">
        <v>26</v>
      </c>
    </row>
    <row r="14" spans="1:9" x14ac:dyDescent="0.25">
      <c r="A14" s="249">
        <v>7</v>
      </c>
      <c r="B14" s="250" t="s">
        <v>231</v>
      </c>
      <c r="C14" s="255">
        <v>42138</v>
      </c>
      <c r="D14" s="255"/>
      <c r="E14" s="255">
        <v>31137</v>
      </c>
      <c r="F14" s="255">
        <v>186</v>
      </c>
      <c r="G14" s="255">
        <v>462</v>
      </c>
      <c r="H14" s="255">
        <v>5544</v>
      </c>
      <c r="I14" s="255">
        <v>84276</v>
      </c>
    </row>
    <row r="15" spans="1:9" x14ac:dyDescent="0.25">
      <c r="A15" s="249">
        <v>8</v>
      </c>
      <c r="B15" s="250" t="s">
        <v>10</v>
      </c>
      <c r="C15" s="255">
        <v>1393</v>
      </c>
      <c r="D15" s="255">
        <v>1117</v>
      </c>
      <c r="E15" s="255"/>
      <c r="F15" s="255"/>
      <c r="G15" s="255"/>
      <c r="H15" s="255"/>
      <c r="I15" s="255">
        <v>2786</v>
      </c>
    </row>
    <row r="16" spans="1:9" ht="17.25" customHeight="1" x14ac:dyDescent="0.25">
      <c r="A16" s="249">
        <v>9</v>
      </c>
      <c r="B16" s="250" t="s">
        <v>14</v>
      </c>
      <c r="C16" s="255">
        <v>22889</v>
      </c>
      <c r="D16" s="255"/>
      <c r="E16" s="255"/>
      <c r="F16" s="255">
        <v>7210</v>
      </c>
      <c r="G16" s="255"/>
      <c r="H16" s="255"/>
      <c r="I16" s="255">
        <v>45778</v>
      </c>
    </row>
    <row r="17" spans="1:9" x14ac:dyDescent="0.25">
      <c r="A17" s="249">
        <v>10</v>
      </c>
      <c r="B17" s="250" t="s">
        <v>346</v>
      </c>
      <c r="C17" s="255">
        <v>3358</v>
      </c>
      <c r="D17" s="255"/>
      <c r="E17" s="255"/>
      <c r="F17" s="255"/>
      <c r="G17" s="255"/>
      <c r="H17" s="255"/>
      <c r="I17" s="255">
        <v>6716</v>
      </c>
    </row>
    <row r="18" spans="1:9" x14ac:dyDescent="0.25">
      <c r="A18" s="249">
        <v>11</v>
      </c>
      <c r="B18" s="250" t="s">
        <v>226</v>
      </c>
      <c r="C18" s="255">
        <v>623</v>
      </c>
      <c r="D18" s="255"/>
      <c r="E18" s="255"/>
      <c r="F18" s="255"/>
      <c r="G18" s="255"/>
      <c r="H18" s="255"/>
      <c r="I18" s="255">
        <v>1246</v>
      </c>
    </row>
    <row r="19" spans="1:9" x14ac:dyDescent="0.25">
      <c r="A19" s="249">
        <v>12</v>
      </c>
      <c r="B19" s="250" t="s">
        <v>5</v>
      </c>
      <c r="C19" s="255">
        <v>89666</v>
      </c>
      <c r="D19" s="255"/>
      <c r="E19" s="255"/>
      <c r="F19" s="255"/>
      <c r="G19" s="255"/>
      <c r="H19" s="255"/>
      <c r="I19" s="255">
        <v>179332</v>
      </c>
    </row>
    <row r="20" spans="1:9" x14ac:dyDescent="0.25">
      <c r="A20" s="249">
        <v>13</v>
      </c>
      <c r="B20" s="250" t="s">
        <v>6</v>
      </c>
      <c r="C20" s="255">
        <v>16778</v>
      </c>
      <c r="D20" s="255"/>
      <c r="E20" s="255"/>
      <c r="F20" s="255"/>
      <c r="G20" s="255"/>
      <c r="H20" s="255"/>
      <c r="I20" s="255">
        <v>37962</v>
      </c>
    </row>
    <row r="21" spans="1:9" x14ac:dyDescent="0.25">
      <c r="A21" s="249">
        <v>14</v>
      </c>
      <c r="B21" s="250" t="s">
        <v>7</v>
      </c>
      <c r="C21" s="255">
        <v>41419</v>
      </c>
      <c r="D21" s="255">
        <v>360</v>
      </c>
      <c r="E21" s="255"/>
      <c r="F21" s="255"/>
      <c r="G21" s="255"/>
      <c r="H21" s="255"/>
      <c r="I21" s="255">
        <v>83776</v>
      </c>
    </row>
    <row r="22" spans="1:9" x14ac:dyDescent="0.25">
      <c r="A22" s="249">
        <v>15</v>
      </c>
      <c r="B22" s="250" t="s">
        <v>11</v>
      </c>
      <c r="C22" s="255">
        <v>9189</v>
      </c>
      <c r="D22" s="255"/>
      <c r="E22" s="255"/>
      <c r="F22" s="255"/>
      <c r="G22" s="255"/>
      <c r="H22" s="255"/>
      <c r="I22" s="255">
        <v>18378</v>
      </c>
    </row>
    <row r="23" spans="1:9" x14ac:dyDescent="0.25">
      <c r="A23" s="249">
        <v>16</v>
      </c>
      <c r="B23" s="250" t="s">
        <v>12</v>
      </c>
      <c r="C23" s="255">
        <v>0</v>
      </c>
      <c r="D23" s="255"/>
      <c r="E23" s="255"/>
      <c r="F23" s="255"/>
      <c r="G23" s="255"/>
      <c r="H23" s="255"/>
      <c r="I23" s="255">
        <v>0</v>
      </c>
    </row>
    <row r="24" spans="1:9" x14ac:dyDescent="0.25">
      <c r="A24" s="249">
        <v>17</v>
      </c>
      <c r="B24" s="250" t="s">
        <v>347</v>
      </c>
      <c r="C24" s="255">
        <v>4647</v>
      </c>
      <c r="D24" s="255">
        <v>123</v>
      </c>
      <c r="E24" s="255"/>
      <c r="F24" s="255"/>
      <c r="G24" s="255"/>
      <c r="H24" s="255"/>
      <c r="I24" s="255">
        <v>9294</v>
      </c>
    </row>
    <row r="25" spans="1:9" x14ac:dyDescent="0.25">
      <c r="A25" s="249">
        <v>18</v>
      </c>
      <c r="B25" s="250" t="s">
        <v>15</v>
      </c>
      <c r="C25" s="255">
        <v>49386</v>
      </c>
      <c r="D25" s="255"/>
      <c r="E25" s="255"/>
      <c r="F25" s="255"/>
      <c r="G25" s="255"/>
      <c r="H25" s="255"/>
      <c r="I25" s="255">
        <v>143219</v>
      </c>
    </row>
    <row r="26" spans="1:9" x14ac:dyDescent="0.25">
      <c r="A26" s="249">
        <v>19</v>
      </c>
      <c r="B26" s="250" t="s">
        <v>348</v>
      </c>
      <c r="C26" s="255">
        <v>15167</v>
      </c>
      <c r="D26" s="255"/>
      <c r="E26" s="255"/>
      <c r="F26" s="255">
        <v>15167</v>
      </c>
      <c r="G26" s="255"/>
      <c r="H26" s="255"/>
      <c r="I26" s="255">
        <v>30334</v>
      </c>
    </row>
    <row r="27" spans="1:9" x14ac:dyDescent="0.25">
      <c r="A27" s="249">
        <v>20</v>
      </c>
      <c r="B27" s="250" t="s">
        <v>16</v>
      </c>
      <c r="C27" s="255">
        <v>61824</v>
      </c>
      <c r="D27" s="255"/>
      <c r="E27" s="255"/>
      <c r="F27" s="255">
        <v>6462</v>
      </c>
      <c r="G27" s="255"/>
      <c r="H27" s="255"/>
      <c r="I27" s="255">
        <v>179290</v>
      </c>
    </row>
    <row r="28" spans="1:9" x14ac:dyDescent="0.25">
      <c r="A28" s="249">
        <v>21</v>
      </c>
      <c r="B28" s="250" t="s">
        <v>17</v>
      </c>
      <c r="C28" s="255">
        <v>17935</v>
      </c>
      <c r="D28" s="255"/>
      <c r="E28" s="255"/>
      <c r="F28" s="255">
        <v>821</v>
      </c>
      <c r="G28" s="255"/>
      <c r="H28" s="255"/>
      <c r="I28" s="255">
        <v>52012</v>
      </c>
    </row>
    <row r="29" spans="1:9" x14ac:dyDescent="0.25">
      <c r="A29" s="249">
        <v>22</v>
      </c>
      <c r="B29" s="250" t="s">
        <v>18</v>
      </c>
      <c r="C29" s="255">
        <v>58418</v>
      </c>
      <c r="D29" s="255"/>
      <c r="E29" s="255"/>
      <c r="F29" s="255">
        <v>793</v>
      </c>
      <c r="G29" s="255"/>
      <c r="H29" s="255"/>
      <c r="I29" s="255">
        <v>169412</v>
      </c>
    </row>
    <row r="30" spans="1:9" x14ac:dyDescent="0.25">
      <c r="A30" s="249">
        <v>23</v>
      </c>
      <c r="B30" s="250" t="s">
        <v>19</v>
      </c>
      <c r="C30" s="255">
        <v>8394</v>
      </c>
      <c r="D30" s="255"/>
      <c r="E30" s="255"/>
      <c r="F30" s="255"/>
      <c r="G30" s="255"/>
      <c r="H30" s="255"/>
      <c r="I30" s="255">
        <v>24343</v>
      </c>
    </row>
    <row r="31" spans="1:9" x14ac:dyDescent="0.25">
      <c r="A31" s="249">
        <v>24</v>
      </c>
      <c r="B31" s="250" t="s">
        <v>20</v>
      </c>
      <c r="C31" s="255">
        <v>164378</v>
      </c>
      <c r="D31" s="255"/>
      <c r="E31" s="255"/>
      <c r="F31" s="255">
        <v>44346</v>
      </c>
      <c r="G31" s="255">
        <v>689</v>
      </c>
      <c r="H31" s="255">
        <v>8268</v>
      </c>
      <c r="I31" s="255">
        <v>476696</v>
      </c>
    </row>
    <row r="32" spans="1:9" x14ac:dyDescent="0.25">
      <c r="A32" s="249">
        <v>25</v>
      </c>
      <c r="B32" s="250" t="s">
        <v>349</v>
      </c>
      <c r="C32" s="255">
        <v>49212</v>
      </c>
      <c r="D32" s="255"/>
      <c r="E32" s="255"/>
      <c r="F32" s="255">
        <v>8985</v>
      </c>
      <c r="G32" s="255"/>
      <c r="H32" s="255"/>
      <c r="I32" s="255">
        <v>142715</v>
      </c>
    </row>
    <row r="33" spans="1:9" x14ac:dyDescent="0.25">
      <c r="A33" s="249">
        <v>26</v>
      </c>
      <c r="B33" s="250" t="s">
        <v>22</v>
      </c>
      <c r="C33" s="255">
        <v>139270</v>
      </c>
      <c r="D33" s="255"/>
      <c r="E33" s="255"/>
      <c r="F33" s="255"/>
      <c r="G33" s="255"/>
      <c r="H33" s="255"/>
      <c r="I33" s="255">
        <v>403883</v>
      </c>
    </row>
    <row r="34" spans="1:9" x14ac:dyDescent="0.25">
      <c r="A34" s="249">
        <v>27</v>
      </c>
      <c r="B34" s="250" t="s">
        <v>350</v>
      </c>
      <c r="C34" s="255">
        <v>47601</v>
      </c>
      <c r="D34" s="255"/>
      <c r="E34" s="255"/>
      <c r="F34" s="255">
        <v>305</v>
      </c>
      <c r="G34" s="255"/>
      <c r="H34" s="255"/>
      <c r="I34" s="255">
        <v>138043</v>
      </c>
    </row>
    <row r="35" spans="1:9" x14ac:dyDescent="0.25">
      <c r="A35" s="249">
        <v>28</v>
      </c>
      <c r="B35" s="250" t="s">
        <v>24</v>
      </c>
      <c r="C35" s="255">
        <v>49342</v>
      </c>
      <c r="D35" s="255"/>
      <c r="E35" s="255"/>
      <c r="F35" s="255">
        <v>44</v>
      </c>
      <c r="G35" s="255"/>
      <c r="H35" s="255"/>
      <c r="I35" s="255">
        <v>143092</v>
      </c>
    </row>
    <row r="36" spans="1:9" x14ac:dyDescent="0.25">
      <c r="A36" s="249">
        <v>29</v>
      </c>
      <c r="B36" s="250" t="s">
        <v>351</v>
      </c>
      <c r="C36" s="255">
        <v>40483</v>
      </c>
      <c r="D36" s="255"/>
      <c r="E36" s="255"/>
      <c r="F36" s="255">
        <v>40483</v>
      </c>
      <c r="G36" s="255"/>
      <c r="H36" s="255"/>
      <c r="I36" s="255">
        <v>80966</v>
      </c>
    </row>
    <row r="37" spans="1:9" x14ac:dyDescent="0.25">
      <c r="A37" s="249">
        <v>30</v>
      </c>
      <c r="B37" s="250" t="s">
        <v>122</v>
      </c>
      <c r="C37" s="255">
        <v>95261</v>
      </c>
      <c r="D37" s="255"/>
      <c r="E37" s="255"/>
      <c r="F37" s="255">
        <v>375</v>
      </c>
      <c r="G37" s="255">
        <v>399</v>
      </c>
      <c r="H37" s="255">
        <v>4788</v>
      </c>
      <c r="I37" s="255">
        <v>276257</v>
      </c>
    </row>
    <row r="38" spans="1:9" ht="25.5" x14ac:dyDescent="0.25">
      <c r="A38" s="249">
        <v>31</v>
      </c>
      <c r="B38" s="250" t="s">
        <v>26</v>
      </c>
      <c r="C38" s="255">
        <v>176942</v>
      </c>
      <c r="D38" s="255"/>
      <c r="E38" s="255"/>
      <c r="F38" s="255"/>
      <c r="G38" s="255">
        <v>741</v>
      </c>
      <c r="H38" s="255">
        <v>8892</v>
      </c>
      <c r="I38" s="255">
        <v>513132</v>
      </c>
    </row>
    <row r="39" spans="1:9" x14ac:dyDescent="0.25">
      <c r="A39" s="249">
        <v>32</v>
      </c>
      <c r="B39" s="250" t="s">
        <v>27</v>
      </c>
      <c r="C39" s="255">
        <v>75968</v>
      </c>
      <c r="D39" s="255"/>
      <c r="E39" s="255"/>
      <c r="F39" s="255"/>
      <c r="G39" s="255">
        <v>318</v>
      </c>
      <c r="H39" s="255">
        <v>3816</v>
      </c>
      <c r="I39" s="255">
        <v>220307</v>
      </c>
    </row>
    <row r="40" spans="1:9" x14ac:dyDescent="0.25">
      <c r="A40" s="249">
        <v>33</v>
      </c>
      <c r="B40" s="250" t="s">
        <v>28</v>
      </c>
      <c r="C40" s="255">
        <v>172502</v>
      </c>
      <c r="D40" s="255"/>
      <c r="E40" s="255"/>
      <c r="F40" s="255"/>
      <c r="G40" s="255">
        <v>722</v>
      </c>
      <c r="H40" s="255">
        <v>8664</v>
      </c>
      <c r="I40" s="255">
        <v>500256</v>
      </c>
    </row>
    <row r="41" spans="1:9" x14ac:dyDescent="0.25">
      <c r="A41" s="249">
        <v>34</v>
      </c>
      <c r="B41" s="250" t="s">
        <v>29</v>
      </c>
      <c r="C41" s="255">
        <v>25891</v>
      </c>
      <c r="D41" s="255"/>
      <c r="E41" s="255"/>
      <c r="F41" s="255"/>
      <c r="G41" s="255"/>
      <c r="H41" s="255"/>
      <c r="I41" s="255">
        <v>62755</v>
      </c>
    </row>
    <row r="42" spans="1:9" x14ac:dyDescent="0.25">
      <c r="A42" s="249">
        <v>35</v>
      </c>
      <c r="B42" s="250" t="s">
        <v>30</v>
      </c>
      <c r="C42" s="255">
        <v>154215</v>
      </c>
      <c r="D42" s="255"/>
      <c r="E42" s="255">
        <v>3198</v>
      </c>
      <c r="F42" s="255"/>
      <c r="G42" s="255">
        <v>646</v>
      </c>
      <c r="H42" s="255">
        <v>7752</v>
      </c>
      <c r="I42" s="255">
        <v>447224</v>
      </c>
    </row>
    <row r="43" spans="1:9" x14ac:dyDescent="0.25">
      <c r="A43" s="249">
        <v>36</v>
      </c>
      <c r="B43" s="250" t="s">
        <v>352</v>
      </c>
      <c r="C43" s="255">
        <v>58943</v>
      </c>
      <c r="D43" s="255"/>
      <c r="E43" s="255"/>
      <c r="F43" s="255">
        <v>58943</v>
      </c>
      <c r="G43" s="255"/>
      <c r="H43" s="255"/>
      <c r="I43" s="255">
        <v>117886</v>
      </c>
    </row>
    <row r="44" spans="1:9" x14ac:dyDescent="0.25">
      <c r="A44" s="249">
        <v>37</v>
      </c>
      <c r="B44" s="250" t="s">
        <v>353</v>
      </c>
      <c r="C44" s="255">
        <v>23642</v>
      </c>
      <c r="D44" s="255"/>
      <c r="E44" s="255"/>
      <c r="F44" s="255">
        <v>23642</v>
      </c>
      <c r="G44" s="255"/>
      <c r="H44" s="255"/>
      <c r="I44" s="255">
        <v>47284</v>
      </c>
    </row>
    <row r="45" spans="1:9" x14ac:dyDescent="0.25">
      <c r="A45" s="249">
        <v>38</v>
      </c>
      <c r="B45" s="250" t="s">
        <v>354</v>
      </c>
      <c r="C45" s="255">
        <v>37230</v>
      </c>
      <c r="D45" s="255"/>
      <c r="E45" s="255"/>
      <c r="F45" s="255">
        <v>37230</v>
      </c>
      <c r="G45" s="255"/>
      <c r="H45" s="255"/>
      <c r="I45" s="255">
        <v>74460</v>
      </c>
    </row>
    <row r="46" spans="1:9" x14ac:dyDescent="0.25">
      <c r="A46" s="249">
        <v>39</v>
      </c>
      <c r="B46" s="250" t="s">
        <v>355</v>
      </c>
      <c r="C46" s="255">
        <v>2500</v>
      </c>
      <c r="D46" s="255"/>
      <c r="E46" s="255"/>
      <c r="F46" s="255">
        <v>2500</v>
      </c>
      <c r="G46" s="255"/>
      <c r="H46" s="255"/>
      <c r="I46" s="255">
        <v>5000</v>
      </c>
    </row>
    <row r="47" spans="1:9" x14ac:dyDescent="0.25">
      <c r="A47" s="249">
        <v>40</v>
      </c>
      <c r="B47" s="250" t="s">
        <v>228</v>
      </c>
      <c r="C47" s="255">
        <v>32401</v>
      </c>
      <c r="D47" s="255"/>
      <c r="E47" s="255"/>
      <c r="F47" s="255">
        <v>966</v>
      </c>
      <c r="G47" s="255"/>
      <c r="H47" s="255"/>
      <c r="I47" s="255">
        <v>93963</v>
      </c>
    </row>
    <row r="48" spans="1:9" x14ac:dyDescent="0.25">
      <c r="A48" s="249">
        <v>41</v>
      </c>
      <c r="B48" s="250" t="s">
        <v>34</v>
      </c>
      <c r="C48" s="255">
        <v>168260</v>
      </c>
      <c r="D48" s="255"/>
      <c r="E48" s="255"/>
      <c r="F48" s="255">
        <v>8723</v>
      </c>
      <c r="G48" s="255">
        <v>705</v>
      </c>
      <c r="H48" s="255">
        <v>8460</v>
      </c>
      <c r="I48" s="255">
        <v>487954</v>
      </c>
    </row>
    <row r="49" spans="1:9" x14ac:dyDescent="0.25">
      <c r="A49" s="249">
        <v>42</v>
      </c>
      <c r="B49" s="250" t="s">
        <v>35</v>
      </c>
      <c r="C49" s="255">
        <v>18405</v>
      </c>
      <c r="D49" s="255"/>
      <c r="E49" s="255"/>
      <c r="F49" s="255">
        <v>2451</v>
      </c>
      <c r="G49" s="255">
        <v>77</v>
      </c>
      <c r="H49" s="255">
        <v>924</v>
      </c>
      <c r="I49" s="255">
        <v>53375</v>
      </c>
    </row>
    <row r="50" spans="1:9" x14ac:dyDescent="0.25">
      <c r="A50" s="249">
        <v>43</v>
      </c>
      <c r="B50" s="250" t="s">
        <v>356</v>
      </c>
      <c r="C50" s="255">
        <v>55515</v>
      </c>
      <c r="D50" s="255"/>
      <c r="E50" s="255"/>
      <c r="F50" s="255">
        <v>6857</v>
      </c>
      <c r="G50" s="255"/>
      <c r="H50" s="255"/>
      <c r="I50" s="255">
        <v>160994</v>
      </c>
    </row>
    <row r="51" spans="1:9" x14ac:dyDescent="0.25">
      <c r="A51" s="249">
        <v>44</v>
      </c>
      <c r="B51" s="250" t="s">
        <v>357</v>
      </c>
      <c r="C51" s="255">
        <v>28963</v>
      </c>
      <c r="D51" s="255"/>
      <c r="E51" s="255"/>
      <c r="F51" s="255">
        <v>28963</v>
      </c>
      <c r="G51" s="255"/>
      <c r="H51" s="255"/>
      <c r="I51" s="255">
        <v>57926</v>
      </c>
    </row>
    <row r="52" spans="1:9" x14ac:dyDescent="0.25">
      <c r="A52" s="249">
        <v>45</v>
      </c>
      <c r="B52" s="250" t="s">
        <v>358</v>
      </c>
      <c r="C52" s="255">
        <v>654</v>
      </c>
      <c r="D52" s="255"/>
      <c r="E52" s="255"/>
      <c r="F52" s="255">
        <v>362</v>
      </c>
      <c r="G52" s="255"/>
      <c r="H52" s="255"/>
      <c r="I52" s="255">
        <v>1308</v>
      </c>
    </row>
    <row r="53" spans="1:9" x14ac:dyDescent="0.25">
      <c r="A53" s="249">
        <v>46</v>
      </c>
      <c r="B53" s="250" t="s">
        <v>359</v>
      </c>
      <c r="C53" s="255">
        <v>74347</v>
      </c>
      <c r="D53" s="255"/>
      <c r="E53" s="255"/>
      <c r="F53" s="255">
        <v>3187</v>
      </c>
      <c r="G53" s="255"/>
      <c r="H53" s="255"/>
      <c r="I53" s="255">
        <v>215606</v>
      </c>
    </row>
    <row r="54" spans="1:9" x14ac:dyDescent="0.25">
      <c r="A54" s="249">
        <v>47</v>
      </c>
      <c r="B54" s="250" t="s">
        <v>39</v>
      </c>
      <c r="C54" s="255">
        <v>125052</v>
      </c>
      <c r="D54" s="255"/>
      <c r="E54" s="255"/>
      <c r="F54" s="255">
        <v>1898</v>
      </c>
      <c r="G54" s="255"/>
      <c r="H54" s="255"/>
      <c r="I54" s="255">
        <v>362651</v>
      </c>
    </row>
    <row r="55" spans="1:9" x14ac:dyDescent="0.25">
      <c r="A55" s="249">
        <v>48</v>
      </c>
      <c r="B55" s="250" t="s">
        <v>360</v>
      </c>
      <c r="C55" s="255">
        <v>127830</v>
      </c>
      <c r="D55" s="255"/>
      <c r="E55" s="255"/>
      <c r="F55" s="255">
        <v>13642</v>
      </c>
      <c r="G55" s="255"/>
      <c r="H55" s="255"/>
      <c r="I55" s="255">
        <v>370707</v>
      </c>
    </row>
    <row r="56" spans="1:9" x14ac:dyDescent="0.25">
      <c r="A56" s="249">
        <v>49</v>
      </c>
      <c r="B56" s="250" t="s">
        <v>361</v>
      </c>
      <c r="C56" s="255">
        <v>38779</v>
      </c>
      <c r="D56" s="255"/>
      <c r="E56" s="255"/>
      <c r="F56" s="255">
        <v>5896</v>
      </c>
      <c r="G56" s="255"/>
      <c r="H56" s="255"/>
      <c r="I56" s="255">
        <v>112459</v>
      </c>
    </row>
    <row r="57" spans="1:9" x14ac:dyDescent="0.25">
      <c r="A57" s="249">
        <v>50</v>
      </c>
      <c r="B57" s="250" t="s">
        <v>41</v>
      </c>
      <c r="C57" s="255">
        <v>45749</v>
      </c>
      <c r="D57" s="255"/>
      <c r="E57" s="255"/>
      <c r="F57" s="255">
        <v>175</v>
      </c>
      <c r="G57" s="255"/>
      <c r="H57" s="255"/>
      <c r="I57" s="255">
        <v>132672</v>
      </c>
    </row>
    <row r="58" spans="1:9" x14ac:dyDescent="0.25">
      <c r="A58" s="249">
        <v>51</v>
      </c>
      <c r="B58" s="250" t="s">
        <v>42</v>
      </c>
      <c r="C58" s="255">
        <v>102392</v>
      </c>
      <c r="D58" s="255"/>
      <c r="E58" s="255"/>
      <c r="F58" s="255">
        <v>14570</v>
      </c>
      <c r="G58" s="255"/>
      <c r="H58" s="255"/>
      <c r="I58" s="255">
        <v>296937</v>
      </c>
    </row>
    <row r="59" spans="1:9" x14ac:dyDescent="0.25">
      <c r="A59" s="249">
        <v>52</v>
      </c>
      <c r="B59" s="250" t="s">
        <v>44</v>
      </c>
      <c r="C59" s="255">
        <v>88423</v>
      </c>
      <c r="D59" s="255"/>
      <c r="E59" s="255"/>
      <c r="F59" s="255">
        <v>6300</v>
      </c>
      <c r="G59" s="255">
        <v>370</v>
      </c>
      <c r="H59" s="255">
        <v>4440</v>
      </c>
      <c r="I59" s="255">
        <v>256427</v>
      </c>
    </row>
    <row r="60" spans="1:9" x14ac:dyDescent="0.25">
      <c r="A60" s="249">
        <v>53</v>
      </c>
      <c r="B60" s="250" t="s">
        <v>45</v>
      </c>
      <c r="C60" s="255">
        <v>103995</v>
      </c>
      <c r="D60" s="255">
        <v>210</v>
      </c>
      <c r="E60" s="255"/>
      <c r="F60" s="255">
        <v>5258</v>
      </c>
      <c r="G60" s="255"/>
      <c r="H60" s="255"/>
      <c r="I60" s="255">
        <v>301586</v>
      </c>
    </row>
    <row r="61" spans="1:9" x14ac:dyDescent="0.25">
      <c r="A61" s="249">
        <v>54</v>
      </c>
      <c r="B61" s="250" t="s">
        <v>46</v>
      </c>
      <c r="C61" s="255">
        <v>166161</v>
      </c>
      <c r="D61" s="255">
        <v>65</v>
      </c>
      <c r="E61" s="255"/>
      <c r="F61" s="255">
        <v>2804</v>
      </c>
      <c r="G61" s="255">
        <v>696</v>
      </c>
      <c r="H61" s="255">
        <v>8352</v>
      </c>
      <c r="I61" s="255">
        <v>481867</v>
      </c>
    </row>
    <row r="62" spans="1:9" x14ac:dyDescent="0.25">
      <c r="A62" s="249">
        <v>55</v>
      </c>
      <c r="B62" s="250" t="s">
        <v>47</v>
      </c>
      <c r="C62" s="255">
        <v>54984</v>
      </c>
      <c r="D62" s="255"/>
      <c r="E62" s="255"/>
      <c r="F62" s="255"/>
      <c r="G62" s="255">
        <v>230</v>
      </c>
      <c r="H62" s="255">
        <v>2760</v>
      </c>
      <c r="I62" s="255">
        <v>159454</v>
      </c>
    </row>
    <row r="63" spans="1:9" x14ac:dyDescent="0.25">
      <c r="A63" s="249">
        <v>56</v>
      </c>
      <c r="B63" s="250" t="s">
        <v>363</v>
      </c>
      <c r="C63" s="255">
        <v>71400</v>
      </c>
      <c r="D63" s="255"/>
      <c r="E63" s="255"/>
      <c r="F63" s="255">
        <v>14529</v>
      </c>
      <c r="G63" s="255"/>
      <c r="H63" s="255"/>
      <c r="I63" s="255">
        <v>207060</v>
      </c>
    </row>
    <row r="64" spans="1:9" x14ac:dyDescent="0.25">
      <c r="A64" s="249">
        <v>57</v>
      </c>
      <c r="B64" s="250" t="s">
        <v>49</v>
      </c>
      <c r="C64" s="255">
        <v>158980</v>
      </c>
      <c r="D64" s="255">
        <v>325</v>
      </c>
      <c r="E64" s="255"/>
      <c r="F64" s="255">
        <v>0</v>
      </c>
      <c r="G64" s="255">
        <v>666</v>
      </c>
      <c r="H64" s="255">
        <v>7992</v>
      </c>
      <c r="I64" s="255">
        <v>461042</v>
      </c>
    </row>
    <row r="65" spans="1:9" x14ac:dyDescent="0.25">
      <c r="A65" s="249">
        <v>58</v>
      </c>
      <c r="B65" s="250" t="s">
        <v>50</v>
      </c>
      <c r="C65" s="255">
        <v>167621</v>
      </c>
      <c r="D65" s="255">
        <v>97</v>
      </c>
      <c r="E65" s="255"/>
      <c r="F65" s="255">
        <v>5849</v>
      </c>
      <c r="G65" s="255">
        <v>702</v>
      </c>
      <c r="H65" s="255">
        <v>8424</v>
      </c>
      <c r="I65" s="255">
        <v>486101</v>
      </c>
    </row>
    <row r="66" spans="1:9" x14ac:dyDescent="0.25">
      <c r="A66" s="249">
        <v>59</v>
      </c>
      <c r="B66" s="250" t="s">
        <v>364</v>
      </c>
      <c r="C66" s="255">
        <v>18901</v>
      </c>
      <c r="D66" s="255"/>
      <c r="E66" s="255"/>
      <c r="F66" s="255">
        <v>18901</v>
      </c>
      <c r="G66" s="255"/>
      <c r="H66" s="255"/>
      <c r="I66" s="255">
        <v>37802</v>
      </c>
    </row>
    <row r="67" spans="1:9" x14ac:dyDescent="0.25">
      <c r="A67" s="249">
        <v>60</v>
      </c>
      <c r="B67" s="250" t="s">
        <v>365</v>
      </c>
      <c r="C67" s="255">
        <v>15015</v>
      </c>
      <c r="D67" s="255"/>
      <c r="E67" s="255"/>
      <c r="F67" s="255">
        <v>15015</v>
      </c>
      <c r="G67" s="255"/>
      <c r="H67" s="255"/>
      <c r="I67" s="255">
        <v>30030</v>
      </c>
    </row>
    <row r="68" spans="1:9" x14ac:dyDescent="0.25">
      <c r="A68" s="249">
        <v>61</v>
      </c>
      <c r="B68" s="250" t="s">
        <v>51</v>
      </c>
      <c r="C68" s="255">
        <v>113942</v>
      </c>
      <c r="D68" s="255"/>
      <c r="E68" s="255"/>
      <c r="F68" s="255">
        <v>0</v>
      </c>
      <c r="G68" s="255"/>
      <c r="H68" s="255"/>
      <c r="I68" s="255">
        <v>330432</v>
      </c>
    </row>
    <row r="69" spans="1:9" x14ac:dyDescent="0.25">
      <c r="A69" s="249">
        <v>62</v>
      </c>
      <c r="B69" s="250" t="s">
        <v>52</v>
      </c>
      <c r="C69" s="255">
        <v>151042</v>
      </c>
      <c r="D69" s="255"/>
      <c r="E69" s="255"/>
      <c r="F69" s="255">
        <v>0</v>
      </c>
      <c r="G69" s="255"/>
      <c r="H69" s="255"/>
      <c r="I69" s="255">
        <v>438022</v>
      </c>
    </row>
    <row r="70" spans="1:9" ht="18.75" customHeight="1" x14ac:dyDescent="0.25">
      <c r="A70" s="249">
        <v>63</v>
      </c>
      <c r="B70" s="250" t="s">
        <v>366</v>
      </c>
      <c r="C70" s="255">
        <v>2715</v>
      </c>
      <c r="D70" s="255"/>
      <c r="E70" s="255"/>
      <c r="F70" s="255">
        <v>69</v>
      </c>
      <c r="G70" s="255"/>
      <c r="H70" s="255"/>
      <c r="I70" s="255">
        <v>5430</v>
      </c>
    </row>
    <row r="71" spans="1:9" x14ac:dyDescent="0.25">
      <c r="A71" s="249">
        <v>64</v>
      </c>
      <c r="B71" s="250" t="s">
        <v>53</v>
      </c>
      <c r="C71" s="255">
        <v>123554</v>
      </c>
      <c r="D71" s="255"/>
      <c r="E71" s="255"/>
      <c r="F71" s="255">
        <v>20476</v>
      </c>
      <c r="G71" s="255">
        <v>517</v>
      </c>
      <c r="H71" s="255">
        <v>6204</v>
      </c>
      <c r="I71" s="255">
        <v>358307</v>
      </c>
    </row>
    <row r="72" spans="1:9" x14ac:dyDescent="0.25">
      <c r="A72" s="249">
        <v>65</v>
      </c>
      <c r="B72" s="250" t="s">
        <v>55</v>
      </c>
      <c r="C72" s="255">
        <v>72549</v>
      </c>
      <c r="D72" s="255"/>
      <c r="E72" s="255"/>
      <c r="F72" s="255">
        <v>3435</v>
      </c>
      <c r="G72" s="255">
        <v>304</v>
      </c>
      <c r="H72" s="255">
        <v>3648</v>
      </c>
      <c r="I72" s="255">
        <v>210392</v>
      </c>
    </row>
    <row r="73" spans="1:9" x14ac:dyDescent="0.25">
      <c r="A73" s="249">
        <v>66</v>
      </c>
      <c r="B73" s="250" t="s">
        <v>56</v>
      </c>
      <c r="C73" s="255">
        <v>48477</v>
      </c>
      <c r="D73" s="255">
        <v>118</v>
      </c>
      <c r="E73" s="255">
        <v>165</v>
      </c>
      <c r="F73" s="255">
        <v>430</v>
      </c>
      <c r="G73" s="255"/>
      <c r="H73" s="255"/>
      <c r="I73" s="255">
        <v>140583</v>
      </c>
    </row>
    <row r="74" spans="1:9" x14ac:dyDescent="0.25">
      <c r="A74" s="249">
        <v>67</v>
      </c>
      <c r="B74" s="250" t="s">
        <v>57</v>
      </c>
      <c r="C74" s="255">
        <v>70871</v>
      </c>
      <c r="D74" s="255"/>
      <c r="E74" s="255"/>
      <c r="F74" s="255">
        <v>5934</v>
      </c>
      <c r="G74" s="255"/>
      <c r="H74" s="255"/>
      <c r="I74" s="255">
        <v>205526</v>
      </c>
    </row>
    <row r="75" spans="1:9" x14ac:dyDescent="0.25">
      <c r="A75" s="249">
        <v>68</v>
      </c>
      <c r="B75" s="250" t="s">
        <v>367</v>
      </c>
      <c r="C75" s="255">
        <v>36967</v>
      </c>
      <c r="D75" s="255"/>
      <c r="E75" s="255">
        <v>14156</v>
      </c>
      <c r="F75" s="255">
        <v>326</v>
      </c>
      <c r="G75" s="255"/>
      <c r="H75" s="255"/>
      <c r="I75" s="255">
        <v>107204</v>
      </c>
    </row>
    <row r="76" spans="1:9" x14ac:dyDescent="0.25">
      <c r="A76" s="249">
        <v>69</v>
      </c>
      <c r="B76" s="250" t="s">
        <v>59</v>
      </c>
      <c r="C76" s="255">
        <v>48398</v>
      </c>
      <c r="D76" s="255"/>
      <c r="E76" s="255"/>
      <c r="F76" s="255">
        <v>4516</v>
      </c>
      <c r="G76" s="255"/>
      <c r="H76" s="255"/>
      <c r="I76" s="255">
        <v>140354</v>
      </c>
    </row>
    <row r="77" spans="1:9" x14ac:dyDescent="0.25">
      <c r="A77" s="249">
        <v>70</v>
      </c>
      <c r="B77" s="250" t="s">
        <v>61</v>
      </c>
      <c r="C77" s="255">
        <v>41559</v>
      </c>
      <c r="D77" s="255"/>
      <c r="E77" s="255"/>
      <c r="F77" s="255">
        <v>1952</v>
      </c>
      <c r="G77" s="255">
        <v>174</v>
      </c>
      <c r="H77" s="255">
        <v>2088</v>
      </c>
      <c r="I77" s="255">
        <v>120521</v>
      </c>
    </row>
    <row r="78" spans="1:9" x14ac:dyDescent="0.25">
      <c r="A78" s="249">
        <v>71</v>
      </c>
      <c r="B78" s="250" t="s">
        <v>54</v>
      </c>
      <c r="C78" s="255">
        <v>48579</v>
      </c>
      <c r="D78" s="255"/>
      <c r="E78" s="255"/>
      <c r="F78" s="255">
        <v>10027</v>
      </c>
      <c r="G78" s="255"/>
      <c r="H78" s="255"/>
      <c r="I78" s="255">
        <v>140879</v>
      </c>
    </row>
    <row r="79" spans="1:9" x14ac:dyDescent="0.25">
      <c r="A79" s="249">
        <v>72</v>
      </c>
      <c r="B79" s="250" t="s">
        <v>60</v>
      </c>
      <c r="C79" s="255">
        <v>38045</v>
      </c>
      <c r="D79" s="255"/>
      <c r="E79" s="255"/>
      <c r="F79" s="255">
        <v>0</v>
      </c>
      <c r="G79" s="255"/>
      <c r="H79" s="255"/>
      <c r="I79" s="255">
        <v>110331</v>
      </c>
    </row>
    <row r="80" spans="1:9" x14ac:dyDescent="0.25">
      <c r="A80" s="249">
        <v>73</v>
      </c>
      <c r="B80" s="250" t="s">
        <v>368</v>
      </c>
      <c r="C80" s="255">
        <v>57</v>
      </c>
      <c r="D80" s="255"/>
      <c r="E80" s="255"/>
      <c r="F80" s="255">
        <v>57</v>
      </c>
      <c r="G80" s="255"/>
      <c r="H80" s="255"/>
      <c r="I80" s="255">
        <v>114</v>
      </c>
    </row>
    <row r="81" spans="1:9" x14ac:dyDescent="0.25">
      <c r="A81" s="249">
        <v>74</v>
      </c>
      <c r="B81" s="250" t="s">
        <v>369</v>
      </c>
      <c r="C81" s="255">
        <v>8871</v>
      </c>
      <c r="D81" s="255"/>
      <c r="E81" s="255"/>
      <c r="F81" s="255">
        <v>8871</v>
      </c>
      <c r="G81" s="255"/>
      <c r="H81" s="255"/>
      <c r="I81" s="255">
        <v>17742</v>
      </c>
    </row>
    <row r="82" spans="1:9" ht="19.5" customHeight="1" x14ac:dyDescent="0.25">
      <c r="A82" s="249">
        <v>75</v>
      </c>
      <c r="B82" s="250" t="s">
        <v>370</v>
      </c>
      <c r="C82" s="255">
        <v>252</v>
      </c>
      <c r="D82" s="255"/>
      <c r="E82" s="255"/>
      <c r="F82" s="255"/>
      <c r="G82" s="255"/>
      <c r="H82" s="255"/>
      <c r="I82" s="255">
        <v>514</v>
      </c>
    </row>
    <row r="83" spans="1:9" x14ac:dyDescent="0.25">
      <c r="A83" s="249">
        <v>76</v>
      </c>
      <c r="B83" s="250" t="s">
        <v>335</v>
      </c>
      <c r="C83" s="255">
        <v>94413</v>
      </c>
      <c r="D83" s="255">
        <v>17</v>
      </c>
      <c r="E83" s="255"/>
      <c r="F83" s="255"/>
      <c r="G83" s="255"/>
      <c r="H83" s="255"/>
      <c r="I83" s="255">
        <v>273798</v>
      </c>
    </row>
    <row r="84" spans="1:9" x14ac:dyDescent="0.25">
      <c r="A84" s="249">
        <v>77</v>
      </c>
      <c r="B84" s="250" t="s">
        <v>371</v>
      </c>
      <c r="C84" s="255">
        <v>157</v>
      </c>
      <c r="D84" s="255"/>
      <c r="E84" s="255"/>
      <c r="F84" s="255">
        <v>157</v>
      </c>
      <c r="G84" s="255"/>
      <c r="H84" s="255"/>
      <c r="I84" s="255">
        <v>314</v>
      </c>
    </row>
    <row r="85" spans="1:9" x14ac:dyDescent="0.25">
      <c r="A85" s="249">
        <v>78</v>
      </c>
      <c r="B85" s="250" t="s">
        <v>372</v>
      </c>
      <c r="C85" s="255">
        <v>1102</v>
      </c>
      <c r="D85" s="255"/>
      <c r="E85" s="255"/>
      <c r="F85" s="255">
        <v>1102</v>
      </c>
      <c r="G85" s="255"/>
      <c r="H85" s="255"/>
      <c r="I85" s="255">
        <v>2204</v>
      </c>
    </row>
    <row r="86" spans="1:9" x14ac:dyDescent="0.25">
      <c r="A86" s="249">
        <v>79</v>
      </c>
      <c r="B86" s="250" t="s">
        <v>373</v>
      </c>
      <c r="C86" s="255">
        <v>32660</v>
      </c>
      <c r="D86" s="255"/>
      <c r="E86" s="255"/>
      <c r="F86" s="255">
        <v>32660</v>
      </c>
      <c r="G86" s="255"/>
      <c r="H86" s="255"/>
      <c r="I86" s="255">
        <v>65320</v>
      </c>
    </row>
    <row r="87" spans="1:9" x14ac:dyDescent="0.25">
      <c r="A87" s="249">
        <v>80</v>
      </c>
      <c r="B87" s="250" t="s">
        <v>75</v>
      </c>
      <c r="C87" s="255">
        <v>690</v>
      </c>
      <c r="D87" s="255"/>
      <c r="E87" s="255"/>
      <c r="F87" s="255"/>
      <c r="G87" s="255"/>
      <c r="H87" s="255"/>
      <c r="I87" s="255">
        <v>1380</v>
      </c>
    </row>
    <row r="88" spans="1:9" x14ac:dyDescent="0.25">
      <c r="A88" s="249">
        <v>81</v>
      </c>
      <c r="B88" s="250" t="s">
        <v>80</v>
      </c>
      <c r="C88" s="255">
        <v>2317</v>
      </c>
      <c r="D88" s="255"/>
      <c r="E88" s="255"/>
      <c r="F88" s="255"/>
      <c r="G88" s="255"/>
      <c r="H88" s="255"/>
      <c r="I88" s="255">
        <v>4634</v>
      </c>
    </row>
    <row r="89" spans="1:9" x14ac:dyDescent="0.25">
      <c r="A89" s="249">
        <v>82</v>
      </c>
      <c r="B89" s="250" t="s">
        <v>374</v>
      </c>
      <c r="C89" s="255">
        <v>13756</v>
      </c>
      <c r="D89" s="255"/>
      <c r="E89" s="255"/>
      <c r="F89" s="255">
        <v>13756</v>
      </c>
      <c r="G89" s="255"/>
      <c r="H89" s="255"/>
      <c r="I89" s="255">
        <v>27512</v>
      </c>
    </row>
    <row r="90" spans="1:9" x14ac:dyDescent="0.25">
      <c r="A90" s="249">
        <v>83</v>
      </c>
      <c r="B90" s="250" t="s">
        <v>63</v>
      </c>
      <c r="C90" s="255">
        <v>32</v>
      </c>
      <c r="D90" s="255"/>
      <c r="E90" s="255"/>
      <c r="F90" s="255"/>
      <c r="G90" s="255"/>
      <c r="H90" s="255"/>
      <c r="I90" s="255">
        <v>64</v>
      </c>
    </row>
    <row r="91" spans="1:9" x14ac:dyDescent="0.25">
      <c r="A91" s="249">
        <v>84</v>
      </c>
      <c r="B91" s="250" t="s">
        <v>83</v>
      </c>
      <c r="C91" s="255">
        <v>88548</v>
      </c>
      <c r="D91" s="255"/>
      <c r="E91" s="255"/>
      <c r="F91" s="255">
        <v>2048</v>
      </c>
      <c r="G91" s="255"/>
      <c r="H91" s="255"/>
      <c r="I91" s="255">
        <v>256789</v>
      </c>
    </row>
    <row r="92" spans="1:9" x14ac:dyDescent="0.25">
      <c r="A92" s="249">
        <v>85</v>
      </c>
      <c r="B92" s="250" t="s">
        <v>375</v>
      </c>
      <c r="C92" s="255">
        <v>4673</v>
      </c>
      <c r="D92" s="255"/>
      <c r="E92" s="255"/>
      <c r="F92" s="255"/>
      <c r="G92" s="255"/>
      <c r="H92" s="255"/>
      <c r="I92" s="255">
        <v>9346</v>
      </c>
    </row>
    <row r="93" spans="1:9" x14ac:dyDescent="0.25">
      <c r="A93" s="249">
        <v>86</v>
      </c>
      <c r="B93" s="250" t="s">
        <v>376</v>
      </c>
      <c r="C93" s="255">
        <v>212</v>
      </c>
      <c r="D93" s="255"/>
      <c r="E93" s="255"/>
      <c r="F93" s="255">
        <v>212</v>
      </c>
      <c r="G93" s="255"/>
      <c r="H93" s="255"/>
      <c r="I93" s="255">
        <v>424</v>
      </c>
    </row>
    <row r="94" spans="1:9" ht="21" customHeight="1" x14ac:dyDescent="0.25">
      <c r="A94" s="249">
        <v>87</v>
      </c>
      <c r="B94" s="250" t="s">
        <v>84</v>
      </c>
      <c r="C94" s="255">
        <v>70177</v>
      </c>
      <c r="D94" s="255"/>
      <c r="E94" s="255"/>
      <c r="F94" s="255">
        <v>4475</v>
      </c>
      <c r="G94" s="255"/>
      <c r="H94" s="255"/>
      <c r="I94" s="255">
        <v>203513</v>
      </c>
    </row>
    <row r="95" spans="1:9" x14ac:dyDescent="0.25">
      <c r="A95" s="249">
        <v>88</v>
      </c>
      <c r="B95" s="250" t="s">
        <v>85</v>
      </c>
      <c r="C95" s="255">
        <v>39664</v>
      </c>
      <c r="D95" s="255"/>
      <c r="E95" s="255"/>
      <c r="F95" s="255">
        <v>4003</v>
      </c>
      <c r="G95" s="255"/>
      <c r="H95" s="255"/>
      <c r="I95" s="255">
        <v>115026</v>
      </c>
    </row>
    <row r="96" spans="1:9" x14ac:dyDescent="0.25">
      <c r="A96" s="249">
        <v>89</v>
      </c>
      <c r="B96" s="250" t="s">
        <v>86</v>
      </c>
      <c r="C96" s="255">
        <v>49774</v>
      </c>
      <c r="D96" s="255"/>
      <c r="E96" s="255"/>
      <c r="F96" s="255">
        <v>2929</v>
      </c>
      <c r="G96" s="255"/>
      <c r="H96" s="255"/>
      <c r="I96" s="255">
        <v>144345</v>
      </c>
    </row>
    <row r="97" spans="1:9" ht="18.75" customHeight="1" x14ac:dyDescent="0.25">
      <c r="A97" s="249">
        <v>90</v>
      </c>
      <c r="B97" s="250" t="s">
        <v>87</v>
      </c>
      <c r="C97" s="255">
        <v>46152</v>
      </c>
      <c r="D97" s="255"/>
      <c r="E97" s="255"/>
      <c r="F97" s="255">
        <v>659</v>
      </c>
      <c r="G97" s="255"/>
      <c r="H97" s="255"/>
      <c r="I97" s="255">
        <v>133841</v>
      </c>
    </row>
    <row r="98" spans="1:9" x14ac:dyDescent="0.25">
      <c r="A98" s="249">
        <v>91</v>
      </c>
      <c r="B98" s="250" t="s">
        <v>88</v>
      </c>
      <c r="C98" s="255">
        <v>40506</v>
      </c>
      <c r="D98" s="255"/>
      <c r="E98" s="255"/>
      <c r="F98" s="255">
        <v>186</v>
      </c>
      <c r="G98" s="255"/>
      <c r="H98" s="255"/>
      <c r="I98" s="255">
        <v>117467</v>
      </c>
    </row>
    <row r="99" spans="1:9" x14ac:dyDescent="0.25">
      <c r="A99" s="249">
        <v>92</v>
      </c>
      <c r="B99" s="250" t="s">
        <v>89</v>
      </c>
      <c r="C99" s="255">
        <v>25721</v>
      </c>
      <c r="D99" s="255"/>
      <c r="E99" s="255"/>
      <c r="F99" s="255">
        <v>583</v>
      </c>
      <c r="G99" s="255"/>
      <c r="H99" s="255"/>
      <c r="I99" s="255">
        <v>74591</v>
      </c>
    </row>
    <row r="100" spans="1:9" x14ac:dyDescent="0.25">
      <c r="A100" s="249">
        <v>93</v>
      </c>
      <c r="B100" s="250" t="s">
        <v>191</v>
      </c>
      <c r="C100" s="255">
        <v>34218</v>
      </c>
      <c r="D100" s="255"/>
      <c r="E100" s="255"/>
      <c r="F100" s="255">
        <v>1103</v>
      </c>
      <c r="G100" s="255"/>
      <c r="H100" s="255"/>
      <c r="I100" s="255">
        <v>99232</v>
      </c>
    </row>
    <row r="101" spans="1:9" x14ac:dyDescent="0.25">
      <c r="A101" s="249">
        <v>94</v>
      </c>
      <c r="B101" s="250" t="s">
        <v>91</v>
      </c>
      <c r="C101" s="255">
        <v>46260</v>
      </c>
      <c r="D101" s="255"/>
      <c r="E101" s="255"/>
      <c r="F101" s="255">
        <v>14</v>
      </c>
      <c r="G101" s="255"/>
      <c r="H101" s="255"/>
      <c r="I101" s="255">
        <v>134154</v>
      </c>
    </row>
    <row r="102" spans="1:9" x14ac:dyDescent="0.25">
      <c r="A102" s="249">
        <v>95</v>
      </c>
      <c r="B102" s="250" t="s">
        <v>92</v>
      </c>
      <c r="C102" s="255">
        <v>48675</v>
      </c>
      <c r="D102" s="255"/>
      <c r="E102" s="255"/>
      <c r="F102" s="255">
        <v>982</v>
      </c>
      <c r="G102" s="255"/>
      <c r="H102" s="255"/>
      <c r="I102" s="255">
        <v>141158</v>
      </c>
    </row>
    <row r="103" spans="1:9" x14ac:dyDescent="0.25">
      <c r="A103" s="249">
        <v>96</v>
      </c>
      <c r="B103" s="250" t="s">
        <v>93</v>
      </c>
      <c r="C103" s="255">
        <v>62250</v>
      </c>
      <c r="D103" s="255"/>
      <c r="E103" s="255"/>
      <c r="F103" s="255">
        <v>2913</v>
      </c>
      <c r="G103" s="255"/>
      <c r="H103" s="255"/>
      <c r="I103" s="255">
        <v>180525</v>
      </c>
    </row>
    <row r="104" spans="1:9" x14ac:dyDescent="0.25">
      <c r="A104" s="249">
        <v>97</v>
      </c>
      <c r="B104" s="250" t="s">
        <v>94</v>
      </c>
      <c r="C104" s="255">
        <v>38237</v>
      </c>
      <c r="D104" s="255"/>
      <c r="E104" s="255"/>
      <c r="F104" s="255">
        <v>8741</v>
      </c>
      <c r="G104" s="255"/>
      <c r="H104" s="255"/>
      <c r="I104" s="255">
        <v>110887</v>
      </c>
    </row>
    <row r="105" spans="1:9" x14ac:dyDescent="0.25">
      <c r="A105" s="249">
        <v>98</v>
      </c>
      <c r="B105" s="250" t="s">
        <v>95</v>
      </c>
      <c r="C105" s="255">
        <v>38108</v>
      </c>
      <c r="D105" s="255"/>
      <c r="E105" s="255"/>
      <c r="F105" s="255">
        <v>1904</v>
      </c>
      <c r="G105" s="255"/>
      <c r="H105" s="255"/>
      <c r="I105" s="255">
        <v>110513</v>
      </c>
    </row>
    <row r="106" spans="1:9" x14ac:dyDescent="0.25">
      <c r="A106" s="249">
        <v>99</v>
      </c>
      <c r="B106" s="250" t="s">
        <v>96</v>
      </c>
      <c r="C106" s="255">
        <v>31077</v>
      </c>
      <c r="D106" s="255"/>
      <c r="E106" s="255"/>
      <c r="F106" s="255">
        <v>2076</v>
      </c>
      <c r="G106" s="255"/>
      <c r="H106" s="255"/>
      <c r="I106" s="255">
        <v>90123</v>
      </c>
    </row>
    <row r="107" spans="1:9" x14ac:dyDescent="0.25">
      <c r="A107" s="249">
        <v>100</v>
      </c>
      <c r="B107" s="250" t="s">
        <v>97</v>
      </c>
      <c r="C107" s="255">
        <v>37037</v>
      </c>
      <c r="D107" s="255"/>
      <c r="E107" s="255"/>
      <c r="F107" s="255">
        <v>5069</v>
      </c>
      <c r="G107" s="255"/>
      <c r="H107" s="255"/>
      <c r="I107" s="255">
        <v>107407</v>
      </c>
    </row>
    <row r="108" spans="1:9" x14ac:dyDescent="0.25">
      <c r="A108" s="249">
        <v>101</v>
      </c>
      <c r="B108" s="250" t="s">
        <v>109</v>
      </c>
      <c r="C108" s="255">
        <v>58783</v>
      </c>
      <c r="D108" s="255"/>
      <c r="E108" s="255"/>
      <c r="F108" s="255">
        <v>2353</v>
      </c>
      <c r="G108" s="255"/>
      <c r="H108" s="255"/>
      <c r="I108" s="255">
        <v>170471</v>
      </c>
    </row>
    <row r="109" spans="1:9" x14ac:dyDescent="0.25">
      <c r="A109" s="249">
        <v>102</v>
      </c>
      <c r="B109" s="250" t="s">
        <v>98</v>
      </c>
      <c r="C109" s="255">
        <v>28689</v>
      </c>
      <c r="D109" s="255"/>
      <c r="E109" s="255"/>
      <c r="F109" s="255">
        <v>409</v>
      </c>
      <c r="G109" s="255"/>
      <c r="H109" s="255"/>
      <c r="I109" s="255">
        <v>83198</v>
      </c>
    </row>
    <row r="110" spans="1:9" x14ac:dyDescent="0.25">
      <c r="A110" s="249">
        <v>103</v>
      </c>
      <c r="B110" s="250" t="s">
        <v>208</v>
      </c>
      <c r="C110" s="255">
        <v>31641</v>
      </c>
      <c r="D110" s="255"/>
      <c r="E110" s="255"/>
      <c r="F110" s="255">
        <v>1339</v>
      </c>
      <c r="G110" s="255"/>
      <c r="H110" s="255"/>
      <c r="I110" s="255">
        <v>91759</v>
      </c>
    </row>
    <row r="111" spans="1:9" x14ac:dyDescent="0.25">
      <c r="A111" s="249">
        <v>104</v>
      </c>
      <c r="B111" s="250" t="s">
        <v>100</v>
      </c>
      <c r="C111" s="255">
        <v>30370</v>
      </c>
      <c r="D111" s="255"/>
      <c r="E111" s="255"/>
      <c r="F111" s="255">
        <v>2919</v>
      </c>
      <c r="G111" s="255"/>
      <c r="H111" s="255"/>
      <c r="I111" s="255">
        <v>88073</v>
      </c>
    </row>
    <row r="112" spans="1:9" x14ac:dyDescent="0.25">
      <c r="A112" s="249">
        <v>105</v>
      </c>
      <c r="B112" s="250" t="s">
        <v>101</v>
      </c>
      <c r="C112" s="255">
        <v>24798</v>
      </c>
      <c r="D112" s="255"/>
      <c r="E112" s="255"/>
      <c r="F112" s="255"/>
      <c r="G112" s="255"/>
      <c r="H112" s="255"/>
      <c r="I112" s="255">
        <v>71914</v>
      </c>
    </row>
    <row r="113" spans="1:9" x14ac:dyDescent="0.25">
      <c r="A113" s="249">
        <v>106</v>
      </c>
      <c r="B113" s="250" t="s">
        <v>377</v>
      </c>
      <c r="C113" s="255">
        <v>48551</v>
      </c>
      <c r="D113" s="255"/>
      <c r="E113" s="255"/>
      <c r="F113" s="255">
        <v>3833</v>
      </c>
      <c r="G113" s="255"/>
      <c r="H113" s="255"/>
      <c r="I113" s="255">
        <v>140798</v>
      </c>
    </row>
    <row r="114" spans="1:9" ht="17.25" customHeight="1" x14ac:dyDescent="0.25">
      <c r="A114" s="249">
        <v>107</v>
      </c>
      <c r="B114" s="250" t="s">
        <v>103</v>
      </c>
      <c r="C114" s="255">
        <v>27709</v>
      </c>
      <c r="D114" s="255"/>
      <c r="E114" s="255"/>
      <c r="F114" s="255">
        <v>782</v>
      </c>
      <c r="G114" s="255"/>
      <c r="H114" s="255"/>
      <c r="I114" s="255">
        <v>80356</v>
      </c>
    </row>
    <row r="115" spans="1:9" x14ac:dyDescent="0.25">
      <c r="A115" s="249">
        <v>108</v>
      </c>
      <c r="B115" s="250" t="s">
        <v>104</v>
      </c>
      <c r="C115" s="255">
        <v>49031</v>
      </c>
      <c r="D115" s="255"/>
      <c r="E115" s="255"/>
      <c r="F115" s="255">
        <v>4969</v>
      </c>
      <c r="G115" s="255"/>
      <c r="H115" s="255"/>
      <c r="I115" s="255">
        <v>142190</v>
      </c>
    </row>
    <row r="116" spans="1:9" x14ac:dyDescent="0.25">
      <c r="A116" s="249">
        <v>109</v>
      </c>
      <c r="B116" s="250" t="s">
        <v>105</v>
      </c>
      <c r="C116" s="255">
        <v>47675</v>
      </c>
      <c r="D116" s="255"/>
      <c r="E116" s="255"/>
      <c r="F116" s="255">
        <v>6824</v>
      </c>
      <c r="G116" s="255"/>
      <c r="H116" s="255"/>
      <c r="I116" s="255">
        <v>138258</v>
      </c>
    </row>
    <row r="117" spans="1:9" x14ac:dyDescent="0.25">
      <c r="A117" s="249">
        <v>110</v>
      </c>
      <c r="B117" s="250" t="s">
        <v>378</v>
      </c>
      <c r="C117" s="255">
        <v>16968</v>
      </c>
      <c r="D117" s="255"/>
      <c r="E117" s="255"/>
      <c r="F117" s="255">
        <v>1052</v>
      </c>
      <c r="G117" s="255"/>
      <c r="H117" s="255"/>
      <c r="I117" s="255">
        <v>49207</v>
      </c>
    </row>
    <row r="118" spans="1:9" x14ac:dyDescent="0.25">
      <c r="A118" s="249">
        <v>111</v>
      </c>
      <c r="B118" s="250" t="s">
        <v>379</v>
      </c>
      <c r="C118" s="255">
        <v>17117</v>
      </c>
      <c r="D118" s="255"/>
      <c r="E118" s="255"/>
      <c r="F118" s="255">
        <v>0</v>
      </c>
      <c r="G118" s="255"/>
      <c r="H118" s="255"/>
      <c r="I118" s="255">
        <v>49639</v>
      </c>
    </row>
    <row r="119" spans="1:9" x14ac:dyDescent="0.25">
      <c r="A119" s="249">
        <v>112</v>
      </c>
      <c r="B119" s="250" t="s">
        <v>380</v>
      </c>
      <c r="C119" s="255">
        <v>14720</v>
      </c>
      <c r="D119" s="255"/>
      <c r="E119" s="255"/>
      <c r="F119" s="255">
        <v>332</v>
      </c>
      <c r="G119" s="255"/>
      <c r="H119" s="255"/>
      <c r="I119" s="255">
        <v>42688</v>
      </c>
    </row>
    <row r="120" spans="1:9" x14ac:dyDescent="0.25">
      <c r="A120" s="249">
        <v>113</v>
      </c>
      <c r="B120" s="250" t="s">
        <v>381</v>
      </c>
      <c r="C120" s="255">
        <v>2089</v>
      </c>
      <c r="D120" s="255"/>
      <c r="E120" s="255"/>
      <c r="F120" s="255">
        <v>2089</v>
      </c>
      <c r="G120" s="255"/>
      <c r="H120" s="255"/>
      <c r="I120" s="255">
        <v>4178</v>
      </c>
    </row>
    <row r="121" spans="1:9" x14ac:dyDescent="0.25">
      <c r="A121" s="249">
        <v>114</v>
      </c>
      <c r="B121" s="250" t="s">
        <v>382</v>
      </c>
      <c r="C121" s="255">
        <v>2139</v>
      </c>
      <c r="D121" s="255"/>
      <c r="E121" s="255"/>
      <c r="F121" s="255">
        <v>2139</v>
      </c>
      <c r="G121" s="255"/>
      <c r="H121" s="255"/>
      <c r="I121" s="255">
        <v>4278</v>
      </c>
    </row>
    <row r="122" spans="1:9" x14ac:dyDescent="0.25">
      <c r="A122" s="249">
        <v>115</v>
      </c>
      <c r="B122" s="250" t="s">
        <v>110</v>
      </c>
      <c r="C122" s="255">
        <v>114838</v>
      </c>
      <c r="D122" s="255"/>
      <c r="E122" s="255"/>
      <c r="F122" s="255">
        <v>29084</v>
      </c>
      <c r="G122" s="255"/>
      <c r="H122" s="255"/>
      <c r="I122" s="255">
        <v>333030</v>
      </c>
    </row>
    <row r="123" spans="1:9" ht="18" customHeight="1" x14ac:dyDescent="0.25">
      <c r="A123" s="249">
        <v>116</v>
      </c>
      <c r="B123" s="250" t="s">
        <v>111</v>
      </c>
      <c r="C123" s="255">
        <v>105539</v>
      </c>
      <c r="D123" s="255"/>
      <c r="E123" s="255"/>
      <c r="F123" s="255">
        <v>1850</v>
      </c>
      <c r="G123" s="255"/>
      <c r="H123" s="255"/>
      <c r="I123" s="255">
        <v>306063</v>
      </c>
    </row>
    <row r="124" spans="1:9" ht="18" customHeight="1" x14ac:dyDescent="0.25">
      <c r="A124" s="249">
        <v>117</v>
      </c>
      <c r="B124" s="250" t="s">
        <v>383</v>
      </c>
      <c r="C124" s="255">
        <v>234</v>
      </c>
      <c r="D124" s="255"/>
      <c r="E124" s="255"/>
      <c r="F124" s="255">
        <v>234</v>
      </c>
      <c r="G124" s="255"/>
      <c r="H124" s="255"/>
      <c r="I124" s="255">
        <v>468</v>
      </c>
    </row>
    <row r="125" spans="1:9" x14ac:dyDescent="0.25">
      <c r="A125" s="249">
        <v>118</v>
      </c>
      <c r="B125" s="250" t="s">
        <v>112</v>
      </c>
      <c r="C125" s="255">
        <v>125240</v>
      </c>
      <c r="D125" s="255"/>
      <c r="E125" s="255"/>
      <c r="F125" s="255"/>
      <c r="G125" s="255">
        <v>525</v>
      </c>
      <c r="H125" s="255">
        <v>6300</v>
      </c>
      <c r="I125" s="255">
        <v>363196</v>
      </c>
    </row>
    <row r="126" spans="1:9" x14ac:dyDescent="0.25">
      <c r="A126" s="249">
        <v>119</v>
      </c>
      <c r="B126" s="250" t="s">
        <v>113</v>
      </c>
      <c r="C126" s="255">
        <v>240979</v>
      </c>
      <c r="D126" s="255">
        <v>102</v>
      </c>
      <c r="E126" s="255"/>
      <c r="F126" s="255"/>
      <c r="G126" s="255">
        <v>1011</v>
      </c>
      <c r="H126" s="255">
        <v>12132</v>
      </c>
      <c r="I126" s="255">
        <v>699163</v>
      </c>
    </row>
    <row r="127" spans="1:9" x14ac:dyDescent="0.25">
      <c r="A127" s="249">
        <v>120</v>
      </c>
      <c r="B127" s="250" t="s">
        <v>384</v>
      </c>
      <c r="C127" s="255">
        <v>1169</v>
      </c>
      <c r="D127" s="255"/>
      <c r="E127" s="255"/>
      <c r="F127" s="255">
        <v>1169</v>
      </c>
      <c r="G127" s="255"/>
      <c r="H127" s="255"/>
      <c r="I127" s="255">
        <v>2338</v>
      </c>
    </row>
    <row r="128" spans="1:9" x14ac:dyDescent="0.25">
      <c r="A128" s="249">
        <v>121</v>
      </c>
      <c r="B128" s="250" t="s">
        <v>65</v>
      </c>
      <c r="C128" s="255">
        <v>250</v>
      </c>
      <c r="D128" s="255"/>
      <c r="E128" s="255"/>
      <c r="F128" s="255"/>
      <c r="G128" s="255"/>
      <c r="H128" s="255"/>
      <c r="I128" s="255">
        <v>500</v>
      </c>
    </row>
    <row r="129" spans="1:9" x14ac:dyDescent="0.25">
      <c r="A129" s="249">
        <v>122</v>
      </c>
      <c r="B129" s="250" t="s">
        <v>385</v>
      </c>
      <c r="C129" s="255">
        <v>2039</v>
      </c>
      <c r="D129" s="255"/>
      <c r="E129" s="255"/>
      <c r="F129" s="255">
        <v>2039</v>
      </c>
      <c r="G129" s="255"/>
      <c r="H129" s="255"/>
      <c r="I129" s="255">
        <v>4078</v>
      </c>
    </row>
    <row r="130" spans="1:9" x14ac:dyDescent="0.25">
      <c r="A130" s="249">
        <v>123</v>
      </c>
      <c r="B130" s="250" t="s">
        <v>386</v>
      </c>
      <c r="C130" s="255">
        <v>54</v>
      </c>
      <c r="D130" s="255"/>
      <c r="E130" s="255"/>
      <c r="F130" s="255"/>
      <c r="G130" s="255"/>
      <c r="H130" s="255"/>
      <c r="I130" s="255">
        <v>108</v>
      </c>
    </row>
    <row r="131" spans="1:9" x14ac:dyDescent="0.25">
      <c r="A131" s="249">
        <v>124</v>
      </c>
      <c r="B131" s="250" t="s">
        <v>70</v>
      </c>
      <c r="C131" s="255">
        <v>25</v>
      </c>
      <c r="D131" s="255"/>
      <c r="E131" s="255"/>
      <c r="F131" s="255"/>
      <c r="G131" s="255"/>
      <c r="H131" s="255"/>
      <c r="I131" s="255">
        <v>50</v>
      </c>
    </row>
    <row r="132" spans="1:9" x14ac:dyDescent="0.25">
      <c r="A132" s="249">
        <v>125</v>
      </c>
      <c r="B132" s="250" t="s">
        <v>72</v>
      </c>
      <c r="C132" s="255">
        <v>1093</v>
      </c>
      <c r="D132" s="255"/>
      <c r="E132" s="255"/>
      <c r="F132" s="255"/>
      <c r="G132" s="255"/>
      <c r="H132" s="255"/>
      <c r="I132" s="255">
        <v>2186</v>
      </c>
    </row>
    <row r="133" spans="1:9" x14ac:dyDescent="0.25">
      <c r="A133" s="249">
        <v>126</v>
      </c>
      <c r="B133" s="250" t="s">
        <v>387</v>
      </c>
      <c r="C133" s="255">
        <v>500</v>
      </c>
      <c r="D133" s="255"/>
      <c r="E133" s="255"/>
      <c r="F133" s="255">
        <v>500</v>
      </c>
      <c r="G133" s="255"/>
      <c r="H133" s="255"/>
      <c r="I133" s="255">
        <v>1000</v>
      </c>
    </row>
    <row r="134" spans="1:9" x14ac:dyDescent="0.25">
      <c r="A134" s="249">
        <v>127</v>
      </c>
      <c r="B134" s="250" t="s">
        <v>389</v>
      </c>
      <c r="C134" s="255">
        <v>268</v>
      </c>
      <c r="D134" s="255"/>
      <c r="E134" s="255"/>
      <c r="F134" s="255">
        <v>268</v>
      </c>
      <c r="G134" s="255"/>
      <c r="H134" s="255"/>
      <c r="I134" s="255">
        <v>536</v>
      </c>
    </row>
    <row r="135" spans="1:9" x14ac:dyDescent="0.25">
      <c r="A135" s="249">
        <v>128</v>
      </c>
      <c r="B135" s="250" t="s">
        <v>79</v>
      </c>
      <c r="C135" s="255">
        <v>50</v>
      </c>
      <c r="D135" s="255"/>
      <c r="E135" s="255"/>
      <c r="F135" s="255"/>
      <c r="G135" s="255"/>
      <c r="H135" s="255"/>
      <c r="I135" s="255">
        <v>100</v>
      </c>
    </row>
    <row r="136" spans="1:9" x14ac:dyDescent="0.25">
      <c r="A136" s="249">
        <v>129</v>
      </c>
      <c r="B136" s="250" t="s">
        <v>230</v>
      </c>
      <c r="C136" s="255">
        <v>467</v>
      </c>
      <c r="D136" s="255"/>
      <c r="E136" s="255"/>
      <c r="F136" s="255">
        <v>315</v>
      </c>
      <c r="G136" s="255"/>
      <c r="H136" s="255"/>
      <c r="I136" s="255">
        <v>934</v>
      </c>
    </row>
    <row r="137" spans="1:9" x14ac:dyDescent="0.25">
      <c r="A137" s="249">
        <v>130</v>
      </c>
      <c r="B137" s="250" t="s">
        <v>390</v>
      </c>
      <c r="C137" s="255">
        <v>921</v>
      </c>
      <c r="D137" s="255"/>
      <c r="E137" s="255"/>
      <c r="F137" s="255">
        <v>921</v>
      </c>
      <c r="G137" s="255"/>
      <c r="H137" s="255"/>
      <c r="I137" s="255">
        <v>1842</v>
      </c>
    </row>
    <row r="138" spans="1:9" x14ac:dyDescent="0.25">
      <c r="A138" s="249">
        <v>131</v>
      </c>
      <c r="B138" s="250" t="s">
        <v>391</v>
      </c>
      <c r="C138" s="255">
        <v>604</v>
      </c>
      <c r="D138" s="255"/>
      <c r="E138" s="255"/>
      <c r="F138" s="255">
        <v>604</v>
      </c>
      <c r="G138" s="255"/>
      <c r="H138" s="255"/>
      <c r="I138" s="255">
        <v>1208</v>
      </c>
    </row>
    <row r="139" spans="1:9" ht="18" customHeight="1" x14ac:dyDescent="0.25">
      <c r="A139" s="249">
        <v>132</v>
      </c>
      <c r="B139" s="250" t="s">
        <v>392</v>
      </c>
      <c r="C139" s="255">
        <v>81</v>
      </c>
      <c r="D139" s="255"/>
      <c r="E139" s="255"/>
      <c r="F139" s="255">
        <v>81</v>
      </c>
      <c r="G139" s="255"/>
      <c r="H139" s="255"/>
      <c r="I139" s="255">
        <v>162</v>
      </c>
    </row>
    <row r="140" spans="1:9" s="254" customFormat="1" x14ac:dyDescent="0.25">
      <c r="A140" s="252"/>
      <c r="B140" s="144" t="s">
        <v>394</v>
      </c>
      <c r="C140" s="257">
        <v>6101965</v>
      </c>
      <c r="D140" s="257">
        <v>6801</v>
      </c>
      <c r="E140" s="257">
        <v>48656</v>
      </c>
      <c r="F140" s="257">
        <v>637817</v>
      </c>
      <c r="G140" s="257">
        <v>9954</v>
      </c>
      <c r="H140" s="257">
        <v>119448</v>
      </c>
      <c r="I140" s="258">
        <v>17160136</v>
      </c>
    </row>
    <row r="141" spans="1:9" x14ac:dyDescent="0.25">
      <c r="A141" s="249"/>
      <c r="B141" s="144" t="s">
        <v>393</v>
      </c>
      <c r="C141" s="259">
        <v>98578</v>
      </c>
      <c r="D141" s="259"/>
      <c r="E141" s="259"/>
      <c r="F141" s="259"/>
      <c r="G141" s="259"/>
      <c r="H141" s="259"/>
      <c r="I141" s="259"/>
    </row>
    <row r="142" spans="1:9" x14ac:dyDescent="0.25">
      <c r="A142" s="249"/>
      <c r="B142" s="160" t="s">
        <v>645</v>
      </c>
      <c r="C142" s="259">
        <f>C140+C141</f>
        <v>6200543</v>
      </c>
      <c r="D142" s="259">
        <f t="shared" ref="D142:I142" si="0">D140+D141</f>
        <v>6801</v>
      </c>
      <c r="E142" s="259">
        <f t="shared" si="0"/>
        <v>48656</v>
      </c>
      <c r="F142" s="259">
        <f t="shared" si="0"/>
        <v>637817</v>
      </c>
      <c r="G142" s="259">
        <f t="shared" si="0"/>
        <v>9954</v>
      </c>
      <c r="H142" s="259">
        <f t="shared" si="0"/>
        <v>119448</v>
      </c>
      <c r="I142" s="259">
        <f t="shared" si="0"/>
        <v>17160136</v>
      </c>
    </row>
  </sheetData>
  <mergeCells count="10">
    <mergeCell ref="A4:A7"/>
    <mergeCell ref="B2:I2"/>
    <mergeCell ref="C4:I5"/>
    <mergeCell ref="C6:C7"/>
    <mergeCell ref="D6:D7"/>
    <mergeCell ref="E6:E7"/>
    <mergeCell ref="F6:F7"/>
    <mergeCell ref="G6:H6"/>
    <mergeCell ref="I6:I7"/>
    <mergeCell ref="B4:B7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24"/>
  <sheetViews>
    <sheetView workbookViewId="0">
      <pane xSplit="2" ySplit="5" topLeftCell="C57" activePane="bottomRight" state="frozen"/>
      <selection pane="topRight" activeCell="C1" sqref="C1"/>
      <selection pane="bottomLeft" activeCell="A6" sqref="A6"/>
      <selection pane="bottomRight" activeCell="B84" sqref="B84:B86"/>
    </sheetView>
  </sheetViews>
  <sheetFormatPr defaultRowHeight="12.75" x14ac:dyDescent="0.25"/>
  <cols>
    <col min="1" max="1" width="5.42578125" style="98" customWidth="1"/>
    <col min="2" max="2" width="74.85546875" style="207" customWidth="1"/>
    <col min="3" max="3" width="16.140625" style="206" customWidth="1"/>
    <col min="4" max="256" width="9.140625" style="98"/>
    <col min="257" max="257" width="50.5703125" style="98" customWidth="1"/>
    <col min="258" max="258" width="12.42578125" style="98" customWidth="1"/>
    <col min="259" max="259" width="16.140625" style="98" customWidth="1"/>
    <col min="260" max="512" width="9.140625" style="98"/>
    <col min="513" max="513" width="50.5703125" style="98" customWidth="1"/>
    <col min="514" max="514" width="12.42578125" style="98" customWidth="1"/>
    <col min="515" max="515" width="16.140625" style="98" customWidth="1"/>
    <col min="516" max="768" width="9.140625" style="98"/>
    <col min="769" max="769" width="50.5703125" style="98" customWidth="1"/>
    <col min="770" max="770" width="12.42578125" style="98" customWidth="1"/>
    <col min="771" max="771" width="16.140625" style="98" customWidth="1"/>
    <col min="772" max="1024" width="9.140625" style="98"/>
    <col min="1025" max="1025" width="50.5703125" style="98" customWidth="1"/>
    <col min="1026" max="1026" width="12.42578125" style="98" customWidth="1"/>
    <col min="1027" max="1027" width="16.140625" style="98" customWidth="1"/>
    <col min="1028" max="1280" width="9.140625" style="98"/>
    <col min="1281" max="1281" width="50.5703125" style="98" customWidth="1"/>
    <col min="1282" max="1282" width="12.42578125" style="98" customWidth="1"/>
    <col min="1283" max="1283" width="16.140625" style="98" customWidth="1"/>
    <col min="1284" max="1536" width="9.140625" style="98"/>
    <col min="1537" max="1537" width="50.5703125" style="98" customWidth="1"/>
    <col min="1538" max="1538" width="12.42578125" style="98" customWidth="1"/>
    <col min="1539" max="1539" width="16.140625" style="98" customWidth="1"/>
    <col min="1540" max="1792" width="9.140625" style="98"/>
    <col min="1793" max="1793" width="50.5703125" style="98" customWidth="1"/>
    <col min="1794" max="1794" width="12.42578125" style="98" customWidth="1"/>
    <col min="1795" max="1795" width="16.140625" style="98" customWidth="1"/>
    <col min="1796" max="2048" width="9.140625" style="98"/>
    <col min="2049" max="2049" width="50.5703125" style="98" customWidth="1"/>
    <col min="2050" max="2050" width="12.42578125" style="98" customWidth="1"/>
    <col min="2051" max="2051" width="16.140625" style="98" customWidth="1"/>
    <col min="2052" max="2304" width="9.140625" style="98"/>
    <col min="2305" max="2305" width="50.5703125" style="98" customWidth="1"/>
    <col min="2306" max="2306" width="12.42578125" style="98" customWidth="1"/>
    <col min="2307" max="2307" width="16.140625" style="98" customWidth="1"/>
    <col min="2308" max="2560" width="9.140625" style="98"/>
    <col min="2561" max="2561" width="50.5703125" style="98" customWidth="1"/>
    <col min="2562" max="2562" width="12.42578125" style="98" customWidth="1"/>
    <col min="2563" max="2563" width="16.140625" style="98" customWidth="1"/>
    <col min="2564" max="2816" width="9.140625" style="98"/>
    <col min="2817" max="2817" width="50.5703125" style="98" customWidth="1"/>
    <col min="2818" max="2818" width="12.42578125" style="98" customWidth="1"/>
    <col min="2819" max="2819" width="16.140625" style="98" customWidth="1"/>
    <col min="2820" max="3072" width="9.140625" style="98"/>
    <col min="3073" max="3073" width="50.5703125" style="98" customWidth="1"/>
    <col min="3074" max="3074" width="12.42578125" style="98" customWidth="1"/>
    <col min="3075" max="3075" width="16.140625" style="98" customWidth="1"/>
    <col min="3076" max="3328" width="9.140625" style="98"/>
    <col min="3329" max="3329" width="50.5703125" style="98" customWidth="1"/>
    <col min="3330" max="3330" width="12.42578125" style="98" customWidth="1"/>
    <col min="3331" max="3331" width="16.140625" style="98" customWidth="1"/>
    <col min="3332" max="3584" width="9.140625" style="98"/>
    <col min="3585" max="3585" width="50.5703125" style="98" customWidth="1"/>
    <col min="3586" max="3586" width="12.42578125" style="98" customWidth="1"/>
    <col min="3587" max="3587" width="16.140625" style="98" customWidth="1"/>
    <col min="3588" max="3840" width="9.140625" style="98"/>
    <col min="3841" max="3841" width="50.5703125" style="98" customWidth="1"/>
    <col min="3842" max="3842" width="12.42578125" style="98" customWidth="1"/>
    <col min="3843" max="3843" width="16.140625" style="98" customWidth="1"/>
    <col min="3844" max="4096" width="9.140625" style="98"/>
    <col min="4097" max="4097" width="50.5703125" style="98" customWidth="1"/>
    <col min="4098" max="4098" width="12.42578125" style="98" customWidth="1"/>
    <col min="4099" max="4099" width="16.140625" style="98" customWidth="1"/>
    <col min="4100" max="4352" width="9.140625" style="98"/>
    <col min="4353" max="4353" width="50.5703125" style="98" customWidth="1"/>
    <col min="4354" max="4354" width="12.42578125" style="98" customWidth="1"/>
    <col min="4355" max="4355" width="16.140625" style="98" customWidth="1"/>
    <col min="4356" max="4608" width="9.140625" style="98"/>
    <col min="4609" max="4609" width="50.5703125" style="98" customWidth="1"/>
    <col min="4610" max="4610" width="12.42578125" style="98" customWidth="1"/>
    <col min="4611" max="4611" width="16.140625" style="98" customWidth="1"/>
    <col min="4612" max="4864" width="9.140625" style="98"/>
    <col min="4865" max="4865" width="50.5703125" style="98" customWidth="1"/>
    <col min="4866" max="4866" width="12.42578125" style="98" customWidth="1"/>
    <col min="4867" max="4867" width="16.140625" style="98" customWidth="1"/>
    <col min="4868" max="5120" width="9.140625" style="98"/>
    <col min="5121" max="5121" width="50.5703125" style="98" customWidth="1"/>
    <col min="5122" max="5122" width="12.42578125" style="98" customWidth="1"/>
    <col min="5123" max="5123" width="16.140625" style="98" customWidth="1"/>
    <col min="5124" max="5376" width="9.140625" style="98"/>
    <col min="5377" max="5377" width="50.5703125" style="98" customWidth="1"/>
    <col min="5378" max="5378" width="12.42578125" style="98" customWidth="1"/>
    <col min="5379" max="5379" width="16.140625" style="98" customWidth="1"/>
    <col min="5380" max="5632" width="9.140625" style="98"/>
    <col min="5633" max="5633" width="50.5703125" style="98" customWidth="1"/>
    <col min="5634" max="5634" width="12.42578125" style="98" customWidth="1"/>
    <col min="5635" max="5635" width="16.140625" style="98" customWidth="1"/>
    <col min="5636" max="5888" width="9.140625" style="98"/>
    <col min="5889" max="5889" width="50.5703125" style="98" customWidth="1"/>
    <col min="5890" max="5890" width="12.42578125" style="98" customWidth="1"/>
    <col min="5891" max="5891" width="16.140625" style="98" customWidth="1"/>
    <col min="5892" max="6144" width="9.140625" style="98"/>
    <col min="6145" max="6145" width="50.5703125" style="98" customWidth="1"/>
    <col min="6146" max="6146" width="12.42578125" style="98" customWidth="1"/>
    <col min="6147" max="6147" width="16.140625" style="98" customWidth="1"/>
    <col min="6148" max="6400" width="9.140625" style="98"/>
    <col min="6401" max="6401" width="50.5703125" style="98" customWidth="1"/>
    <col min="6402" max="6402" width="12.42578125" style="98" customWidth="1"/>
    <col min="6403" max="6403" width="16.140625" style="98" customWidth="1"/>
    <col min="6404" max="6656" width="9.140625" style="98"/>
    <col min="6657" max="6657" width="50.5703125" style="98" customWidth="1"/>
    <col min="6658" max="6658" width="12.42578125" style="98" customWidth="1"/>
    <col min="6659" max="6659" width="16.140625" style="98" customWidth="1"/>
    <col min="6660" max="6912" width="9.140625" style="98"/>
    <col min="6913" max="6913" width="50.5703125" style="98" customWidth="1"/>
    <col min="6914" max="6914" width="12.42578125" style="98" customWidth="1"/>
    <col min="6915" max="6915" width="16.140625" style="98" customWidth="1"/>
    <col min="6916" max="7168" width="9.140625" style="98"/>
    <col min="7169" max="7169" width="50.5703125" style="98" customWidth="1"/>
    <col min="7170" max="7170" width="12.42578125" style="98" customWidth="1"/>
    <col min="7171" max="7171" width="16.140625" style="98" customWidth="1"/>
    <col min="7172" max="7424" width="9.140625" style="98"/>
    <col min="7425" max="7425" width="50.5703125" style="98" customWidth="1"/>
    <col min="7426" max="7426" width="12.42578125" style="98" customWidth="1"/>
    <col min="7427" max="7427" width="16.140625" style="98" customWidth="1"/>
    <col min="7428" max="7680" width="9.140625" style="98"/>
    <col min="7681" max="7681" width="50.5703125" style="98" customWidth="1"/>
    <col min="7682" max="7682" width="12.42578125" style="98" customWidth="1"/>
    <col min="7683" max="7683" width="16.140625" style="98" customWidth="1"/>
    <col min="7684" max="7936" width="9.140625" style="98"/>
    <col min="7937" max="7937" width="50.5703125" style="98" customWidth="1"/>
    <col min="7938" max="7938" width="12.42578125" style="98" customWidth="1"/>
    <col min="7939" max="7939" width="16.140625" style="98" customWidth="1"/>
    <col min="7940" max="8192" width="9.140625" style="98"/>
    <col min="8193" max="8193" width="50.5703125" style="98" customWidth="1"/>
    <col min="8194" max="8194" width="12.42578125" style="98" customWidth="1"/>
    <col min="8195" max="8195" width="16.140625" style="98" customWidth="1"/>
    <col min="8196" max="8448" width="9.140625" style="98"/>
    <col min="8449" max="8449" width="50.5703125" style="98" customWidth="1"/>
    <col min="8450" max="8450" width="12.42578125" style="98" customWidth="1"/>
    <col min="8451" max="8451" width="16.140625" style="98" customWidth="1"/>
    <col min="8452" max="8704" width="9.140625" style="98"/>
    <col min="8705" max="8705" width="50.5703125" style="98" customWidth="1"/>
    <col min="8706" max="8706" width="12.42578125" style="98" customWidth="1"/>
    <col min="8707" max="8707" width="16.140625" style="98" customWidth="1"/>
    <col min="8708" max="8960" width="9.140625" style="98"/>
    <col min="8961" max="8961" width="50.5703125" style="98" customWidth="1"/>
    <col min="8962" max="8962" width="12.42578125" style="98" customWidth="1"/>
    <col min="8963" max="8963" width="16.140625" style="98" customWidth="1"/>
    <col min="8964" max="9216" width="9.140625" style="98"/>
    <col min="9217" max="9217" width="50.5703125" style="98" customWidth="1"/>
    <col min="9218" max="9218" width="12.42578125" style="98" customWidth="1"/>
    <col min="9219" max="9219" width="16.140625" style="98" customWidth="1"/>
    <col min="9220" max="9472" width="9.140625" style="98"/>
    <col min="9473" max="9473" width="50.5703125" style="98" customWidth="1"/>
    <col min="9474" max="9474" width="12.42578125" style="98" customWidth="1"/>
    <col min="9475" max="9475" width="16.140625" style="98" customWidth="1"/>
    <col min="9476" max="9728" width="9.140625" style="98"/>
    <col min="9729" max="9729" width="50.5703125" style="98" customWidth="1"/>
    <col min="9730" max="9730" width="12.42578125" style="98" customWidth="1"/>
    <col min="9731" max="9731" width="16.140625" style="98" customWidth="1"/>
    <col min="9732" max="9984" width="9.140625" style="98"/>
    <col min="9985" max="9985" width="50.5703125" style="98" customWidth="1"/>
    <col min="9986" max="9986" width="12.42578125" style="98" customWidth="1"/>
    <col min="9987" max="9987" width="16.140625" style="98" customWidth="1"/>
    <col min="9988" max="10240" width="9.140625" style="98"/>
    <col min="10241" max="10241" width="50.5703125" style="98" customWidth="1"/>
    <col min="10242" max="10242" width="12.42578125" style="98" customWidth="1"/>
    <col min="10243" max="10243" width="16.140625" style="98" customWidth="1"/>
    <col min="10244" max="10496" width="9.140625" style="98"/>
    <col min="10497" max="10497" width="50.5703125" style="98" customWidth="1"/>
    <col min="10498" max="10498" width="12.42578125" style="98" customWidth="1"/>
    <col min="10499" max="10499" width="16.140625" style="98" customWidth="1"/>
    <col min="10500" max="10752" width="9.140625" style="98"/>
    <col min="10753" max="10753" width="50.5703125" style="98" customWidth="1"/>
    <col min="10754" max="10754" width="12.42578125" style="98" customWidth="1"/>
    <col min="10755" max="10755" width="16.140625" style="98" customWidth="1"/>
    <col min="10756" max="11008" width="9.140625" style="98"/>
    <col min="11009" max="11009" width="50.5703125" style="98" customWidth="1"/>
    <col min="11010" max="11010" width="12.42578125" style="98" customWidth="1"/>
    <col min="11011" max="11011" width="16.140625" style="98" customWidth="1"/>
    <col min="11012" max="11264" width="9.140625" style="98"/>
    <col min="11265" max="11265" width="50.5703125" style="98" customWidth="1"/>
    <col min="11266" max="11266" width="12.42578125" style="98" customWidth="1"/>
    <col min="11267" max="11267" width="16.140625" style="98" customWidth="1"/>
    <col min="11268" max="11520" width="9.140625" style="98"/>
    <col min="11521" max="11521" width="50.5703125" style="98" customWidth="1"/>
    <col min="11522" max="11522" width="12.42578125" style="98" customWidth="1"/>
    <col min="11523" max="11523" width="16.140625" style="98" customWidth="1"/>
    <col min="11524" max="11776" width="9.140625" style="98"/>
    <col min="11777" max="11777" width="50.5703125" style="98" customWidth="1"/>
    <col min="11778" max="11778" width="12.42578125" style="98" customWidth="1"/>
    <col min="11779" max="11779" width="16.140625" style="98" customWidth="1"/>
    <col min="11780" max="12032" width="9.140625" style="98"/>
    <col min="12033" max="12033" width="50.5703125" style="98" customWidth="1"/>
    <col min="12034" max="12034" width="12.42578125" style="98" customWidth="1"/>
    <col min="12035" max="12035" width="16.140625" style="98" customWidth="1"/>
    <col min="12036" max="12288" width="9.140625" style="98"/>
    <col min="12289" max="12289" width="50.5703125" style="98" customWidth="1"/>
    <col min="12290" max="12290" width="12.42578125" style="98" customWidth="1"/>
    <col min="12291" max="12291" width="16.140625" style="98" customWidth="1"/>
    <col min="12292" max="12544" width="9.140625" style="98"/>
    <col min="12545" max="12545" width="50.5703125" style="98" customWidth="1"/>
    <col min="12546" max="12546" width="12.42578125" style="98" customWidth="1"/>
    <col min="12547" max="12547" width="16.140625" style="98" customWidth="1"/>
    <col min="12548" max="12800" width="9.140625" style="98"/>
    <col min="12801" max="12801" width="50.5703125" style="98" customWidth="1"/>
    <col min="12802" max="12802" width="12.42578125" style="98" customWidth="1"/>
    <col min="12803" max="12803" width="16.140625" style="98" customWidth="1"/>
    <col min="12804" max="13056" width="9.140625" style="98"/>
    <col min="13057" max="13057" width="50.5703125" style="98" customWidth="1"/>
    <col min="13058" max="13058" width="12.42578125" style="98" customWidth="1"/>
    <col min="13059" max="13059" width="16.140625" style="98" customWidth="1"/>
    <col min="13060" max="13312" width="9.140625" style="98"/>
    <col min="13313" max="13313" width="50.5703125" style="98" customWidth="1"/>
    <col min="13314" max="13314" width="12.42578125" style="98" customWidth="1"/>
    <col min="13315" max="13315" width="16.140625" style="98" customWidth="1"/>
    <col min="13316" max="13568" width="9.140625" style="98"/>
    <col min="13569" max="13569" width="50.5703125" style="98" customWidth="1"/>
    <col min="13570" max="13570" width="12.42578125" style="98" customWidth="1"/>
    <col min="13571" max="13571" width="16.140625" style="98" customWidth="1"/>
    <col min="13572" max="13824" width="9.140625" style="98"/>
    <col min="13825" max="13825" width="50.5703125" style="98" customWidth="1"/>
    <col min="13826" max="13826" width="12.42578125" style="98" customWidth="1"/>
    <col min="13827" max="13827" width="16.140625" style="98" customWidth="1"/>
    <col min="13828" max="14080" width="9.140625" style="98"/>
    <col min="14081" max="14081" width="50.5703125" style="98" customWidth="1"/>
    <col min="14082" max="14082" width="12.42578125" style="98" customWidth="1"/>
    <col min="14083" max="14083" width="16.140625" style="98" customWidth="1"/>
    <col min="14084" max="14336" width="9.140625" style="98"/>
    <col min="14337" max="14337" width="50.5703125" style="98" customWidth="1"/>
    <col min="14338" max="14338" width="12.42578125" style="98" customWidth="1"/>
    <col min="14339" max="14339" width="16.140625" style="98" customWidth="1"/>
    <col min="14340" max="14592" width="9.140625" style="98"/>
    <col min="14593" max="14593" width="50.5703125" style="98" customWidth="1"/>
    <col min="14594" max="14594" width="12.42578125" style="98" customWidth="1"/>
    <col min="14595" max="14595" width="16.140625" style="98" customWidth="1"/>
    <col min="14596" max="14848" width="9.140625" style="98"/>
    <col min="14849" max="14849" width="50.5703125" style="98" customWidth="1"/>
    <col min="14850" max="14850" width="12.42578125" style="98" customWidth="1"/>
    <col min="14851" max="14851" width="16.140625" style="98" customWidth="1"/>
    <col min="14852" max="15104" width="9.140625" style="98"/>
    <col min="15105" max="15105" width="50.5703125" style="98" customWidth="1"/>
    <col min="15106" max="15106" width="12.42578125" style="98" customWidth="1"/>
    <col min="15107" max="15107" width="16.140625" style="98" customWidth="1"/>
    <col min="15108" max="15360" width="9.140625" style="98"/>
    <col min="15361" max="15361" width="50.5703125" style="98" customWidth="1"/>
    <col min="15362" max="15362" width="12.42578125" style="98" customWidth="1"/>
    <col min="15363" max="15363" width="16.140625" style="98" customWidth="1"/>
    <col min="15364" max="15616" width="9.140625" style="98"/>
    <col min="15617" max="15617" width="50.5703125" style="98" customWidth="1"/>
    <col min="15618" max="15618" width="12.42578125" style="98" customWidth="1"/>
    <col min="15619" max="15619" width="16.140625" style="98" customWidth="1"/>
    <col min="15620" max="15872" width="9.140625" style="98"/>
    <col min="15873" max="15873" width="50.5703125" style="98" customWidth="1"/>
    <col min="15874" max="15874" width="12.42578125" style="98" customWidth="1"/>
    <col min="15875" max="15875" width="16.140625" style="98" customWidth="1"/>
    <col min="15876" max="16128" width="9.140625" style="98"/>
    <col min="16129" max="16129" width="50.5703125" style="98" customWidth="1"/>
    <col min="16130" max="16130" width="12.42578125" style="98" customWidth="1"/>
    <col min="16131" max="16131" width="16.140625" style="98" customWidth="1"/>
    <col min="16132" max="16384" width="9.140625" style="98"/>
  </cols>
  <sheetData>
    <row r="1" spans="1:3" ht="18" customHeight="1" x14ac:dyDescent="0.25"/>
    <row r="2" spans="1:3" ht="18" customHeight="1" x14ac:dyDescent="0.25">
      <c r="B2" s="461" t="s">
        <v>395</v>
      </c>
      <c r="C2" s="461"/>
    </row>
    <row r="3" spans="1:3" ht="18" customHeight="1" x14ac:dyDescent="0.25"/>
    <row r="4" spans="1:3" ht="19.5" customHeight="1" x14ac:dyDescent="0.25">
      <c r="A4" s="464" t="s">
        <v>135</v>
      </c>
      <c r="B4" s="462" t="s">
        <v>136</v>
      </c>
      <c r="C4" s="463" t="s">
        <v>116</v>
      </c>
    </row>
    <row r="5" spans="1:3" s="260" customFormat="1" ht="18" customHeight="1" x14ac:dyDescent="0.25">
      <c r="A5" s="465"/>
      <c r="B5" s="462"/>
      <c r="C5" s="463"/>
    </row>
    <row r="6" spans="1:3" s="260" customFormat="1" x14ac:dyDescent="0.25">
      <c r="A6" s="261"/>
      <c r="B6" s="12"/>
      <c r="C6" s="262"/>
    </row>
    <row r="7" spans="1:3" ht="15" customHeight="1" x14ac:dyDescent="0.25">
      <c r="A7" s="263">
        <v>1</v>
      </c>
      <c r="B7" s="264" t="s">
        <v>344</v>
      </c>
      <c r="C7" s="265">
        <v>24180</v>
      </c>
    </row>
    <row r="8" spans="1:3" ht="15" customHeight="1" x14ac:dyDescent="0.25">
      <c r="A8" s="263">
        <v>2</v>
      </c>
      <c r="B8" s="264" t="s">
        <v>15</v>
      </c>
      <c r="C8" s="265">
        <v>8920</v>
      </c>
    </row>
    <row r="9" spans="1:3" ht="15" customHeight="1" x14ac:dyDescent="0.25">
      <c r="A9" s="263">
        <v>3</v>
      </c>
      <c r="B9" s="264" t="s">
        <v>16</v>
      </c>
      <c r="C9" s="265">
        <v>21071</v>
      </c>
    </row>
    <row r="10" spans="1:3" ht="15" customHeight="1" x14ac:dyDescent="0.25">
      <c r="A10" s="263">
        <v>4</v>
      </c>
      <c r="B10" s="264" t="s">
        <v>17</v>
      </c>
      <c r="C10" s="265">
        <v>5875</v>
      </c>
    </row>
    <row r="11" spans="1:3" ht="15" customHeight="1" x14ac:dyDescent="0.25">
      <c r="A11" s="263">
        <v>5</v>
      </c>
      <c r="B11" s="264" t="s">
        <v>18</v>
      </c>
      <c r="C11" s="265">
        <v>15579</v>
      </c>
    </row>
    <row r="12" spans="1:3" ht="15" customHeight="1" x14ac:dyDescent="0.25">
      <c r="A12" s="263">
        <v>6</v>
      </c>
      <c r="B12" s="264" t="s">
        <v>19</v>
      </c>
      <c r="C12" s="265">
        <v>1844</v>
      </c>
    </row>
    <row r="13" spans="1:3" ht="15" customHeight="1" x14ac:dyDescent="0.25">
      <c r="A13" s="263">
        <v>7</v>
      </c>
      <c r="B13" s="264" t="s">
        <v>20</v>
      </c>
      <c r="C13" s="265">
        <v>37267</v>
      </c>
    </row>
    <row r="14" spans="1:3" ht="15" customHeight="1" x14ac:dyDescent="0.25">
      <c r="A14" s="263">
        <v>8</v>
      </c>
      <c r="B14" s="264" t="s">
        <v>349</v>
      </c>
      <c r="C14" s="265">
        <v>48214</v>
      </c>
    </row>
    <row r="15" spans="1:3" ht="15" customHeight="1" x14ac:dyDescent="0.25">
      <c r="A15" s="263">
        <v>9</v>
      </c>
      <c r="B15" s="264" t="s">
        <v>22</v>
      </c>
      <c r="C15" s="265">
        <v>55380</v>
      </c>
    </row>
    <row r="16" spans="1:3" ht="15" customHeight="1" x14ac:dyDescent="0.25">
      <c r="A16" s="263">
        <v>10</v>
      </c>
      <c r="B16" s="264" t="s">
        <v>23</v>
      </c>
      <c r="C16" s="265">
        <v>16083</v>
      </c>
    </row>
    <row r="17" spans="1:3" ht="15" customHeight="1" x14ac:dyDescent="0.25">
      <c r="A17" s="263">
        <v>11</v>
      </c>
      <c r="B17" s="264" t="s">
        <v>24</v>
      </c>
      <c r="C17" s="265">
        <v>5706</v>
      </c>
    </row>
    <row r="18" spans="1:3" ht="15" customHeight="1" x14ac:dyDescent="0.25">
      <c r="A18" s="263">
        <v>12</v>
      </c>
      <c r="B18" s="264" t="s">
        <v>122</v>
      </c>
      <c r="C18" s="265">
        <v>17355</v>
      </c>
    </row>
    <row r="19" spans="1:3" ht="15" customHeight="1" x14ac:dyDescent="0.25">
      <c r="A19" s="263">
        <v>13</v>
      </c>
      <c r="B19" s="264" t="s">
        <v>26</v>
      </c>
      <c r="C19" s="265">
        <v>24369</v>
      </c>
    </row>
    <row r="20" spans="1:3" ht="15" customHeight="1" x14ac:dyDescent="0.25">
      <c r="A20" s="263">
        <v>14</v>
      </c>
      <c r="B20" s="264" t="s">
        <v>27</v>
      </c>
      <c r="C20" s="265">
        <v>45778</v>
      </c>
    </row>
    <row r="21" spans="1:3" ht="15" customHeight="1" x14ac:dyDescent="0.25">
      <c r="A21" s="263">
        <v>15</v>
      </c>
      <c r="B21" s="264" t="s">
        <v>28</v>
      </c>
      <c r="C21" s="265">
        <v>64809</v>
      </c>
    </row>
    <row r="22" spans="1:3" ht="15" customHeight="1" x14ac:dyDescent="0.25">
      <c r="A22" s="263">
        <v>16</v>
      </c>
      <c r="B22" s="264" t="s">
        <v>30</v>
      </c>
      <c r="C22" s="265">
        <v>94498</v>
      </c>
    </row>
    <row r="23" spans="1:3" ht="15" customHeight="1" x14ac:dyDescent="0.25">
      <c r="A23" s="263">
        <v>17</v>
      </c>
      <c r="B23" s="264" t="s">
        <v>353</v>
      </c>
      <c r="C23" s="265">
        <v>7745</v>
      </c>
    </row>
    <row r="24" spans="1:3" ht="15" customHeight="1" x14ac:dyDescent="0.25">
      <c r="A24" s="263">
        <v>18</v>
      </c>
      <c r="B24" s="264" t="s">
        <v>228</v>
      </c>
      <c r="C24" s="265">
        <v>2927</v>
      </c>
    </row>
    <row r="25" spans="1:3" ht="15" customHeight="1" x14ac:dyDescent="0.25">
      <c r="A25" s="263">
        <v>19</v>
      </c>
      <c r="B25" s="264" t="s">
        <v>34</v>
      </c>
      <c r="C25" s="265">
        <v>16299</v>
      </c>
    </row>
    <row r="26" spans="1:3" ht="15" customHeight="1" x14ac:dyDescent="0.25">
      <c r="A26" s="263">
        <v>20</v>
      </c>
      <c r="B26" s="264" t="s">
        <v>35</v>
      </c>
      <c r="C26" s="265">
        <v>2678</v>
      </c>
    </row>
    <row r="27" spans="1:3" ht="15" customHeight="1" x14ac:dyDescent="0.25">
      <c r="A27" s="263">
        <v>21</v>
      </c>
      <c r="B27" s="264" t="s">
        <v>356</v>
      </c>
      <c r="C27" s="265">
        <v>37348</v>
      </c>
    </row>
    <row r="28" spans="1:3" ht="15" customHeight="1" x14ac:dyDescent="0.25">
      <c r="A28" s="263">
        <v>22</v>
      </c>
      <c r="B28" s="264" t="s">
        <v>359</v>
      </c>
      <c r="C28" s="265">
        <v>23972</v>
      </c>
    </row>
    <row r="29" spans="1:3" ht="15" customHeight="1" x14ac:dyDescent="0.25">
      <c r="A29" s="263">
        <v>23</v>
      </c>
      <c r="B29" s="264" t="s">
        <v>39</v>
      </c>
      <c r="C29" s="265">
        <v>27872</v>
      </c>
    </row>
    <row r="30" spans="1:3" ht="15" customHeight="1" x14ac:dyDescent="0.25">
      <c r="A30" s="263">
        <v>24</v>
      </c>
      <c r="B30" s="264" t="s">
        <v>360</v>
      </c>
      <c r="C30" s="265">
        <v>41717</v>
      </c>
    </row>
    <row r="31" spans="1:3" ht="15" customHeight="1" x14ac:dyDescent="0.25">
      <c r="A31" s="263">
        <v>25</v>
      </c>
      <c r="B31" s="264" t="s">
        <v>361</v>
      </c>
      <c r="C31" s="265">
        <v>11784</v>
      </c>
    </row>
    <row r="32" spans="1:3" ht="15" customHeight="1" x14ac:dyDescent="0.25">
      <c r="A32" s="263">
        <v>26</v>
      </c>
      <c r="B32" s="264" t="s">
        <v>41</v>
      </c>
      <c r="C32" s="265">
        <v>14416</v>
      </c>
    </row>
    <row r="33" spans="1:3" ht="15" customHeight="1" x14ac:dyDescent="0.25">
      <c r="A33" s="263">
        <v>27</v>
      </c>
      <c r="B33" s="264" t="s">
        <v>42</v>
      </c>
      <c r="C33" s="265">
        <v>21501</v>
      </c>
    </row>
    <row r="34" spans="1:3" ht="15" customHeight="1" x14ac:dyDescent="0.25">
      <c r="A34" s="263">
        <v>28</v>
      </c>
      <c r="B34" s="264" t="s">
        <v>44</v>
      </c>
      <c r="C34" s="265">
        <v>39511</v>
      </c>
    </row>
    <row r="35" spans="1:3" ht="15" customHeight="1" x14ac:dyDescent="0.25">
      <c r="A35" s="263">
        <v>29</v>
      </c>
      <c r="B35" s="264" t="s">
        <v>45</v>
      </c>
      <c r="C35" s="265">
        <v>13711</v>
      </c>
    </row>
    <row r="36" spans="1:3" ht="15" customHeight="1" x14ac:dyDescent="0.25">
      <c r="A36" s="263">
        <v>30</v>
      </c>
      <c r="B36" s="264" t="s">
        <v>46</v>
      </c>
      <c r="C36" s="265">
        <v>83131</v>
      </c>
    </row>
    <row r="37" spans="1:3" ht="15" customHeight="1" x14ac:dyDescent="0.25">
      <c r="A37" s="263">
        <v>31</v>
      </c>
      <c r="B37" s="264" t="s">
        <v>47</v>
      </c>
      <c r="C37" s="265">
        <v>10371</v>
      </c>
    </row>
    <row r="38" spans="1:3" ht="15" customHeight="1" x14ac:dyDescent="0.25">
      <c r="A38" s="263">
        <v>32</v>
      </c>
      <c r="B38" s="264" t="s">
        <v>363</v>
      </c>
      <c r="C38" s="265">
        <v>22729</v>
      </c>
    </row>
    <row r="39" spans="1:3" ht="15" customHeight="1" x14ac:dyDescent="0.25">
      <c r="A39" s="263">
        <v>33</v>
      </c>
      <c r="B39" s="264" t="s">
        <v>49</v>
      </c>
      <c r="C39" s="265">
        <v>46677</v>
      </c>
    </row>
    <row r="40" spans="1:3" ht="15" customHeight="1" x14ac:dyDescent="0.25">
      <c r="A40" s="263">
        <v>34</v>
      </c>
      <c r="B40" s="264" t="s">
        <v>50</v>
      </c>
      <c r="C40" s="265">
        <v>36168</v>
      </c>
    </row>
    <row r="41" spans="1:3" ht="15" customHeight="1" x14ac:dyDescent="0.25">
      <c r="A41" s="263">
        <v>35</v>
      </c>
      <c r="B41" s="264" t="s">
        <v>51</v>
      </c>
      <c r="C41" s="265">
        <v>16367</v>
      </c>
    </row>
    <row r="42" spans="1:3" ht="15" customHeight="1" x14ac:dyDescent="0.25">
      <c r="A42" s="263">
        <v>36</v>
      </c>
      <c r="B42" s="264" t="s">
        <v>52</v>
      </c>
      <c r="C42" s="265">
        <v>54043</v>
      </c>
    </row>
    <row r="43" spans="1:3" ht="15" customHeight="1" x14ac:dyDescent="0.25">
      <c r="A43" s="263">
        <v>37</v>
      </c>
      <c r="B43" s="264" t="s">
        <v>53</v>
      </c>
      <c r="C43" s="265">
        <v>29304</v>
      </c>
    </row>
    <row r="44" spans="1:3" ht="15" customHeight="1" x14ac:dyDescent="0.25">
      <c r="A44" s="263">
        <v>38</v>
      </c>
      <c r="B44" s="264" t="s">
        <v>54</v>
      </c>
      <c r="C44" s="265">
        <v>24710</v>
      </c>
    </row>
    <row r="45" spans="1:3" ht="15" customHeight="1" x14ac:dyDescent="0.25">
      <c r="A45" s="263">
        <v>39</v>
      </c>
      <c r="B45" s="264" t="s">
        <v>55</v>
      </c>
      <c r="C45" s="265">
        <v>62199</v>
      </c>
    </row>
    <row r="46" spans="1:3" ht="15" customHeight="1" x14ac:dyDescent="0.25">
      <c r="A46" s="263">
        <v>40</v>
      </c>
      <c r="B46" s="264" t="s">
        <v>56</v>
      </c>
      <c r="C46" s="265">
        <v>31203</v>
      </c>
    </row>
    <row r="47" spans="1:3" ht="15" customHeight="1" x14ac:dyDescent="0.25">
      <c r="A47" s="263">
        <v>41</v>
      </c>
      <c r="B47" s="264" t="s">
        <v>57</v>
      </c>
      <c r="C47" s="265">
        <v>76148</v>
      </c>
    </row>
    <row r="48" spans="1:3" ht="15" customHeight="1" x14ac:dyDescent="0.25">
      <c r="A48" s="263">
        <v>42</v>
      </c>
      <c r="B48" s="264" t="s">
        <v>367</v>
      </c>
      <c r="C48" s="265">
        <v>17665</v>
      </c>
    </row>
    <row r="49" spans="1:3" ht="15" customHeight="1" x14ac:dyDescent="0.25">
      <c r="A49" s="263">
        <v>43</v>
      </c>
      <c r="B49" s="264" t="s">
        <v>59</v>
      </c>
      <c r="C49" s="265">
        <v>28402</v>
      </c>
    </row>
    <row r="50" spans="1:3" ht="15" customHeight="1" x14ac:dyDescent="0.25">
      <c r="A50" s="263">
        <v>44</v>
      </c>
      <c r="B50" s="264" t="s">
        <v>60</v>
      </c>
      <c r="C50" s="265">
        <v>52454</v>
      </c>
    </row>
    <row r="51" spans="1:3" ht="15" customHeight="1" x14ac:dyDescent="0.25">
      <c r="A51" s="263">
        <v>45</v>
      </c>
      <c r="B51" s="264" t="s">
        <v>61</v>
      </c>
      <c r="C51" s="265">
        <v>15832</v>
      </c>
    </row>
    <row r="52" spans="1:3" ht="15" customHeight="1" x14ac:dyDescent="0.25">
      <c r="A52" s="263">
        <v>46</v>
      </c>
      <c r="B52" s="264" t="s">
        <v>335</v>
      </c>
      <c r="C52" s="265">
        <v>50407</v>
      </c>
    </row>
    <row r="53" spans="1:3" ht="15" customHeight="1" x14ac:dyDescent="0.25">
      <c r="A53" s="263">
        <v>47</v>
      </c>
      <c r="B53" s="264" t="s">
        <v>83</v>
      </c>
      <c r="C53" s="265">
        <v>20960</v>
      </c>
    </row>
    <row r="54" spans="1:3" ht="15" customHeight="1" x14ac:dyDescent="0.25">
      <c r="A54" s="263">
        <v>48</v>
      </c>
      <c r="B54" s="264" t="s">
        <v>84</v>
      </c>
      <c r="C54" s="265">
        <v>1112</v>
      </c>
    </row>
    <row r="55" spans="1:3" ht="15" customHeight="1" x14ac:dyDescent="0.25">
      <c r="A55" s="263">
        <v>49</v>
      </c>
      <c r="B55" s="264" t="s">
        <v>85</v>
      </c>
      <c r="C55" s="265">
        <v>26644</v>
      </c>
    </row>
    <row r="56" spans="1:3" ht="15" customHeight="1" x14ac:dyDescent="0.25">
      <c r="A56" s="263">
        <v>50</v>
      </c>
      <c r="B56" s="264" t="s">
        <v>86</v>
      </c>
      <c r="C56" s="265">
        <v>20123</v>
      </c>
    </row>
    <row r="57" spans="1:3" ht="15" customHeight="1" x14ac:dyDescent="0.25">
      <c r="A57" s="263">
        <v>51</v>
      </c>
      <c r="B57" s="264" t="s">
        <v>87</v>
      </c>
      <c r="C57" s="265">
        <v>3740</v>
      </c>
    </row>
    <row r="58" spans="1:3" ht="15" customHeight="1" x14ac:dyDescent="0.25">
      <c r="A58" s="263">
        <v>52</v>
      </c>
      <c r="B58" s="264" t="s">
        <v>88</v>
      </c>
      <c r="C58" s="265">
        <v>17842</v>
      </c>
    </row>
    <row r="59" spans="1:3" ht="15" customHeight="1" x14ac:dyDescent="0.25">
      <c r="A59" s="263">
        <v>53</v>
      </c>
      <c r="B59" s="264" t="s">
        <v>89</v>
      </c>
      <c r="C59" s="265">
        <v>9031</v>
      </c>
    </row>
    <row r="60" spans="1:3" ht="15" customHeight="1" x14ac:dyDescent="0.25">
      <c r="A60" s="263">
        <v>54</v>
      </c>
      <c r="B60" s="264" t="s">
        <v>191</v>
      </c>
      <c r="C60" s="265">
        <v>5607</v>
      </c>
    </row>
    <row r="61" spans="1:3" ht="15" customHeight="1" x14ac:dyDescent="0.25">
      <c r="A61" s="263">
        <v>55</v>
      </c>
      <c r="B61" s="264" t="s">
        <v>91</v>
      </c>
      <c r="C61" s="265">
        <v>8428</v>
      </c>
    </row>
    <row r="62" spans="1:3" ht="15" customHeight="1" x14ac:dyDescent="0.25">
      <c r="A62" s="263">
        <v>56</v>
      </c>
      <c r="B62" s="264" t="s">
        <v>92</v>
      </c>
      <c r="C62" s="265">
        <v>1935</v>
      </c>
    </row>
    <row r="63" spans="1:3" ht="15" customHeight="1" x14ac:dyDescent="0.25">
      <c r="A63" s="263">
        <v>57</v>
      </c>
      <c r="B63" s="264" t="s">
        <v>93</v>
      </c>
      <c r="C63" s="265">
        <v>3910</v>
      </c>
    </row>
    <row r="64" spans="1:3" ht="15" customHeight="1" x14ac:dyDescent="0.25">
      <c r="A64" s="263">
        <v>58</v>
      </c>
      <c r="B64" s="264" t="s">
        <v>94</v>
      </c>
      <c r="C64" s="265">
        <v>12983</v>
      </c>
    </row>
    <row r="65" spans="1:3" ht="15" customHeight="1" x14ac:dyDescent="0.25">
      <c r="A65" s="263">
        <v>59</v>
      </c>
      <c r="B65" s="264" t="s">
        <v>95</v>
      </c>
      <c r="C65" s="265">
        <v>5497</v>
      </c>
    </row>
    <row r="66" spans="1:3" ht="15" customHeight="1" x14ac:dyDescent="0.25">
      <c r="A66" s="263">
        <v>60</v>
      </c>
      <c r="B66" s="264" t="s">
        <v>96</v>
      </c>
      <c r="C66" s="265">
        <v>10320</v>
      </c>
    </row>
    <row r="67" spans="1:3" ht="15" customHeight="1" x14ac:dyDescent="0.25">
      <c r="A67" s="263">
        <v>61</v>
      </c>
      <c r="B67" s="264" t="s">
        <v>97</v>
      </c>
      <c r="C67" s="265">
        <v>12802</v>
      </c>
    </row>
    <row r="68" spans="1:3" ht="15" customHeight="1" x14ac:dyDescent="0.25">
      <c r="A68" s="263">
        <v>62</v>
      </c>
      <c r="B68" s="264" t="s">
        <v>98</v>
      </c>
      <c r="C68" s="265">
        <v>13837</v>
      </c>
    </row>
    <row r="69" spans="1:3" ht="15" customHeight="1" x14ac:dyDescent="0.25">
      <c r="A69" s="263">
        <v>63</v>
      </c>
      <c r="B69" s="264" t="s">
        <v>208</v>
      </c>
      <c r="C69" s="265">
        <v>14703</v>
      </c>
    </row>
    <row r="70" spans="1:3" ht="15" customHeight="1" x14ac:dyDescent="0.25">
      <c r="A70" s="263">
        <v>64</v>
      </c>
      <c r="B70" s="264" t="s">
        <v>100</v>
      </c>
      <c r="C70" s="265">
        <v>9193</v>
      </c>
    </row>
    <row r="71" spans="1:3" ht="15" customHeight="1" x14ac:dyDescent="0.25">
      <c r="A71" s="263">
        <v>65</v>
      </c>
      <c r="B71" s="264" t="s">
        <v>101</v>
      </c>
      <c r="C71" s="265">
        <v>4336</v>
      </c>
    </row>
    <row r="72" spans="1:3" ht="15" customHeight="1" x14ac:dyDescent="0.25">
      <c r="A72" s="263">
        <v>66</v>
      </c>
      <c r="B72" s="264" t="s">
        <v>193</v>
      </c>
      <c r="C72" s="265">
        <v>12907</v>
      </c>
    </row>
    <row r="73" spans="1:3" ht="15" customHeight="1" x14ac:dyDescent="0.25">
      <c r="A73" s="263">
        <v>67</v>
      </c>
      <c r="B73" s="264" t="s">
        <v>103</v>
      </c>
      <c r="C73" s="265">
        <v>2957</v>
      </c>
    </row>
    <row r="74" spans="1:3" ht="15" customHeight="1" x14ac:dyDescent="0.25">
      <c r="A74" s="263">
        <v>68</v>
      </c>
      <c r="B74" s="264" t="s">
        <v>104</v>
      </c>
      <c r="C74" s="265">
        <v>8428</v>
      </c>
    </row>
    <row r="75" spans="1:3" ht="15" customHeight="1" x14ac:dyDescent="0.25">
      <c r="A75" s="263">
        <v>69</v>
      </c>
      <c r="B75" s="264" t="s">
        <v>105</v>
      </c>
      <c r="C75" s="265">
        <v>23979</v>
      </c>
    </row>
    <row r="76" spans="1:3" ht="15" customHeight="1" x14ac:dyDescent="0.25">
      <c r="A76" s="263">
        <v>70</v>
      </c>
      <c r="B76" s="264" t="s">
        <v>378</v>
      </c>
      <c r="C76" s="265">
        <v>6145</v>
      </c>
    </row>
    <row r="77" spans="1:3" ht="15" customHeight="1" x14ac:dyDescent="0.25">
      <c r="A77" s="263">
        <v>71</v>
      </c>
      <c r="B77" s="264" t="s">
        <v>379</v>
      </c>
      <c r="C77" s="265">
        <v>4735</v>
      </c>
    </row>
    <row r="78" spans="1:3" ht="15" customHeight="1" x14ac:dyDescent="0.25">
      <c r="A78" s="263">
        <v>72</v>
      </c>
      <c r="B78" s="264" t="s">
        <v>380</v>
      </c>
      <c r="C78" s="265">
        <v>6341</v>
      </c>
    </row>
    <row r="79" spans="1:3" ht="15" customHeight="1" x14ac:dyDescent="0.25">
      <c r="A79" s="263">
        <v>73</v>
      </c>
      <c r="B79" s="264" t="s">
        <v>109</v>
      </c>
      <c r="C79" s="265">
        <v>10363</v>
      </c>
    </row>
    <row r="80" spans="1:3" ht="15" customHeight="1" x14ac:dyDescent="0.25">
      <c r="A80" s="263">
        <v>74</v>
      </c>
      <c r="B80" s="264" t="s">
        <v>110</v>
      </c>
      <c r="C80" s="265">
        <v>56508</v>
      </c>
    </row>
    <row r="81" spans="1:3" ht="15" customHeight="1" x14ac:dyDescent="0.25">
      <c r="A81" s="263">
        <v>75</v>
      </c>
      <c r="B81" s="264" t="s">
        <v>111</v>
      </c>
      <c r="C81" s="265">
        <v>37963</v>
      </c>
    </row>
    <row r="82" spans="1:3" ht="15" customHeight="1" x14ac:dyDescent="0.25">
      <c r="A82" s="263">
        <v>76</v>
      </c>
      <c r="B82" s="264" t="s">
        <v>112</v>
      </c>
      <c r="C82" s="265">
        <v>61398</v>
      </c>
    </row>
    <row r="83" spans="1:3" ht="15" customHeight="1" x14ac:dyDescent="0.25">
      <c r="A83" s="263">
        <v>77</v>
      </c>
      <c r="B83" s="264" t="s">
        <v>113</v>
      </c>
      <c r="C83" s="265">
        <v>30971</v>
      </c>
    </row>
    <row r="84" spans="1:3" s="200" customFormat="1" ht="15" customHeight="1" x14ac:dyDescent="0.25">
      <c r="A84" s="266"/>
      <c r="B84" s="160" t="s">
        <v>394</v>
      </c>
      <c r="C84" s="205">
        <f>SUM(C7:C83)</f>
        <v>1871917</v>
      </c>
    </row>
    <row r="85" spans="1:3" s="200" customFormat="1" ht="15" customHeight="1" x14ac:dyDescent="0.25">
      <c r="A85" s="266"/>
      <c r="B85" s="160" t="s">
        <v>393</v>
      </c>
      <c r="C85" s="205">
        <v>1044</v>
      </c>
    </row>
    <row r="86" spans="1:3" s="200" customFormat="1" ht="15" customHeight="1" x14ac:dyDescent="0.25">
      <c r="A86" s="266"/>
      <c r="B86" s="160" t="s">
        <v>645</v>
      </c>
      <c r="C86" s="205">
        <f>C84+C85</f>
        <v>1872961</v>
      </c>
    </row>
    <row r="87" spans="1:3" ht="15" customHeight="1" x14ac:dyDescent="0.25"/>
    <row r="88" spans="1:3" ht="15" customHeight="1" x14ac:dyDescent="0.25"/>
    <row r="89" spans="1:3" ht="15" customHeight="1" x14ac:dyDescent="0.25"/>
    <row r="90" spans="1:3" ht="15" customHeight="1" x14ac:dyDescent="0.25"/>
    <row r="91" spans="1:3" ht="15" customHeight="1" x14ac:dyDescent="0.25"/>
    <row r="92" spans="1:3" ht="15" customHeight="1" x14ac:dyDescent="0.25"/>
    <row r="93" spans="1:3" ht="15" customHeight="1" x14ac:dyDescent="0.25"/>
    <row r="94" spans="1:3" ht="15" customHeight="1" x14ac:dyDescent="0.25"/>
    <row r="95" spans="1:3" ht="15" customHeight="1" x14ac:dyDescent="0.25"/>
    <row r="96" spans="1:3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</sheetData>
  <mergeCells count="4">
    <mergeCell ref="B2:C2"/>
    <mergeCell ref="B4:B5"/>
    <mergeCell ref="C4:C5"/>
    <mergeCell ref="A4: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КС</vt:lpstr>
      <vt:lpstr>КС СБП</vt:lpstr>
      <vt:lpstr>ВМП СБП</vt:lpstr>
      <vt:lpstr>ДС</vt:lpstr>
      <vt:lpstr>Диализ</vt:lpstr>
      <vt:lpstr>Гист СБП</vt:lpstr>
      <vt:lpstr>Зубопр СБП</vt:lpstr>
      <vt:lpstr>ЛДЦ</vt:lpstr>
      <vt:lpstr>НМП</vt:lpstr>
      <vt:lpstr>КТ</vt:lpstr>
      <vt:lpstr>МРТ</vt:lpstr>
      <vt:lpstr>Эндоск</vt:lpstr>
      <vt:lpstr>УЗИ ссх</vt:lpstr>
      <vt:lpstr>МГИ</vt:lpstr>
      <vt:lpstr>ПАИ</vt:lpstr>
      <vt:lpstr>ПЦР</vt:lpstr>
      <vt:lpstr>ПрофЦ</vt:lpstr>
      <vt:lpstr>ПЭТ ОФЭКТ</vt:lpstr>
      <vt:lpstr>скрин</vt:lpstr>
      <vt:lpstr>СМП</vt:lpstr>
      <vt:lpstr>ТЛТ</vt:lpstr>
      <vt:lpstr>Стомат</vt:lpstr>
      <vt:lpstr>ЦАОП иссл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2022-01-13T05:57:07Z</dcterms:modified>
</cp:coreProperties>
</file>